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Override2.xml" ContentType="application/vnd.openxmlformats-officedocument.themeOverride+xml"/>
  <Override PartName="/xl/theme/themeOverride1.xml" ContentType="application/vnd.openxmlformats-officedocument.themeOverrid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2.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920" windowWidth="18420" windowHeight="6520" activeTab="1"/>
  </bookViews>
  <sheets>
    <sheet name="GPI" sheetId="1" r:id="rId1"/>
    <sheet name="GPIvGSP" sheetId="5" r:id="rId2"/>
    <sheet name="POP" sheetId="6" r:id="rId3"/>
    <sheet name="GSP" sheetId="7" r:id="rId4"/>
  </sheets>
  <calcPr calcId="145621"/>
</workbook>
</file>

<file path=xl/calcChain.xml><?xml version="1.0" encoding="utf-8"?>
<calcChain xmlns="http://schemas.openxmlformats.org/spreadsheetml/2006/main">
  <c r="BD33" i="7" l="1"/>
  <c r="BB24" i="7"/>
  <c r="AW24" i="7"/>
  <c r="AV24" i="7"/>
  <c r="AS24" i="7"/>
  <c r="AL24" i="7"/>
  <c r="AG24" i="7"/>
  <c r="AF24" i="7"/>
  <c r="Q24" i="7"/>
  <c r="P24" i="7"/>
  <c r="F24" i="7"/>
  <c r="BC23" i="7"/>
  <c r="BB23" i="7"/>
  <c r="BA23" i="7"/>
  <c r="BA13" i="7" s="1"/>
  <c r="AZ23" i="7"/>
  <c r="AZ13" i="7" s="1"/>
  <c r="AY23" i="7"/>
  <c r="AX23" i="7"/>
  <c r="AW23" i="7"/>
  <c r="AW13" i="7" s="1"/>
  <c r="AV23" i="7"/>
  <c r="AU23" i="7"/>
  <c r="AT23" i="7"/>
  <c r="AS23" i="7"/>
  <c r="AR23" i="7"/>
  <c r="AR13" i="7" s="1"/>
  <c r="AR24" i="7" s="1"/>
  <c r="AQ23" i="7"/>
  <c r="AP23" i="7"/>
  <c r="AO23" i="7"/>
  <c r="AO13" i="7" s="1"/>
  <c r="AO24" i="7" s="1"/>
  <c r="AN23" i="7"/>
  <c r="AM23" i="7"/>
  <c r="AL23" i="7"/>
  <c r="AK23" i="7"/>
  <c r="AJ23" i="7"/>
  <c r="AJ13" i="7" s="1"/>
  <c r="AI23" i="7"/>
  <c r="AH23" i="7"/>
  <c r="AH13" i="7" s="1"/>
  <c r="AH24" i="7" s="1"/>
  <c r="AG23" i="7"/>
  <c r="AG13" i="7" s="1"/>
  <c r="AF23" i="7"/>
  <c r="AE23" i="7"/>
  <c r="AD23" i="7"/>
  <c r="AC23" i="7"/>
  <c r="AB23" i="7"/>
  <c r="AB13" i="7" s="1"/>
  <c r="AA23" i="7"/>
  <c r="Z23" i="7"/>
  <c r="Z13" i="7" s="1"/>
  <c r="Z24" i="7" s="1"/>
  <c r="Y23" i="7"/>
  <c r="Y13" i="7" s="1"/>
  <c r="Y24" i="7" s="1"/>
  <c r="X23" i="7"/>
  <c r="W23" i="7"/>
  <c r="V23" i="7"/>
  <c r="U23" i="7"/>
  <c r="T23" i="7"/>
  <c r="T13" i="7" s="1"/>
  <c r="S23" i="7"/>
  <c r="R23" i="7"/>
  <c r="Q23" i="7"/>
  <c r="Q13" i="7" s="1"/>
  <c r="P23" i="7"/>
  <c r="O23" i="7"/>
  <c r="N23" i="7"/>
  <c r="M23" i="7"/>
  <c r="L23" i="7"/>
  <c r="L13" i="7" s="1"/>
  <c r="K23" i="7"/>
  <c r="J23" i="7"/>
  <c r="I23" i="7"/>
  <c r="I13" i="7" s="1"/>
  <c r="H23" i="7"/>
  <c r="G23" i="7"/>
  <c r="F23" i="7"/>
  <c r="E23" i="7"/>
  <c r="D23" i="7"/>
  <c r="D13" i="7" s="1"/>
  <c r="C23" i="7"/>
  <c r="AX19" i="7"/>
  <c r="AW19" i="7"/>
  <c r="AV19" i="7"/>
  <c r="AU19" i="7"/>
  <c r="AT19" i="7"/>
  <c r="AS19" i="7"/>
  <c r="AR19" i="7"/>
  <c r="AQ19" i="7"/>
  <c r="AP19" i="7"/>
  <c r="AO19" i="7"/>
  <c r="AN19" i="7"/>
  <c r="AM19" i="7"/>
  <c r="AL19" i="7"/>
  <c r="AK19" i="7"/>
  <c r="AJ19" i="7"/>
  <c r="AI19" i="7"/>
  <c r="AH19" i="7"/>
  <c r="AG19" i="7"/>
  <c r="AF19" i="7"/>
  <c r="AE19" i="7"/>
  <c r="AD19" i="7"/>
  <c r="AC19" i="7"/>
  <c r="AB19" i="7"/>
  <c r="AA19" i="7"/>
  <c r="Z19" i="7"/>
  <c r="Y19" i="7"/>
  <c r="X19" i="7"/>
  <c r="W19" i="7"/>
  <c r="V19" i="7"/>
  <c r="U19" i="7"/>
  <c r="T19" i="7"/>
  <c r="S19" i="7"/>
  <c r="R19" i="7"/>
  <c r="Q19" i="7"/>
  <c r="P19" i="7"/>
  <c r="O19" i="7"/>
  <c r="N19" i="7"/>
  <c r="M19" i="7"/>
  <c r="L19" i="7"/>
  <c r="K19" i="7"/>
  <c r="J19" i="7"/>
  <c r="I19" i="7"/>
  <c r="H19" i="7"/>
  <c r="G19" i="7"/>
  <c r="F19"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E20" i="7" s="1"/>
  <c r="D20" i="7" s="1"/>
  <c r="C20" i="7" s="1"/>
  <c r="D18" i="7"/>
  <c r="C18" i="7"/>
  <c r="BD13" i="7"/>
  <c r="BD24" i="7" s="1"/>
  <c r="BD5" i="7" s="1"/>
  <c r="BC13" i="7"/>
  <c r="BB13" i="7"/>
  <c r="AY13" i="7"/>
  <c r="AX13" i="7"/>
  <c r="AX24" i="7" s="1"/>
  <c r="AV13" i="7"/>
  <c r="AU13" i="7"/>
  <c r="AU24" i="7" s="1"/>
  <c r="AT13" i="7"/>
  <c r="AS13" i="7"/>
  <c r="AT24" i="7" s="1"/>
  <c r="AQ13" i="7"/>
  <c r="AQ24" i="7" s="1"/>
  <c r="AP13" i="7"/>
  <c r="AP24" i="7" s="1"/>
  <c r="AN13" i="7"/>
  <c r="AM13" i="7"/>
  <c r="AM24" i="7" s="1"/>
  <c r="AL13" i="7"/>
  <c r="AK13" i="7"/>
  <c r="AI13" i="7"/>
  <c r="AI24" i="7" s="1"/>
  <c r="AF13" i="7"/>
  <c r="AE13" i="7"/>
  <c r="AE24" i="7" s="1"/>
  <c r="AD13" i="7"/>
  <c r="AC13" i="7"/>
  <c r="AD24" i="7" s="1"/>
  <c r="AA13" i="7"/>
  <c r="AA24" i="7" s="1"/>
  <c r="X13" i="7"/>
  <c r="X24" i="7" s="1"/>
  <c r="W13" i="7"/>
  <c r="W24" i="7" s="1"/>
  <c r="V13" i="7"/>
  <c r="U13" i="7"/>
  <c r="V24" i="7" s="1"/>
  <c r="S13" i="7"/>
  <c r="S24" i="7" s="1"/>
  <c r="R13" i="7"/>
  <c r="R24" i="7" s="1"/>
  <c r="P13" i="7"/>
  <c r="O13" i="7"/>
  <c r="O24" i="7" s="1"/>
  <c r="N13" i="7"/>
  <c r="M13" i="7"/>
  <c r="N24" i="7" s="1"/>
  <c r="K13" i="7"/>
  <c r="K24" i="7" s="1"/>
  <c r="J13" i="7"/>
  <c r="J24" i="7" s="1"/>
  <c r="H13" i="7"/>
  <c r="H24" i="7" s="1"/>
  <c r="G13" i="7"/>
  <c r="G24" i="7" s="1"/>
  <c r="F13" i="7"/>
  <c r="E13" i="7"/>
  <c r="C13" i="7"/>
  <c r="BB5" i="7"/>
  <c r="BD4" i="7"/>
  <c r="BB4" i="7"/>
  <c r="BD3" i="7"/>
  <c r="BC3" i="7"/>
  <c r="BB3" i="7"/>
  <c r="BF6" i="7" s="1"/>
  <c r="AF5" i="6"/>
  <c r="AE5" i="6"/>
  <c r="AD5" i="6"/>
  <c r="AC5" i="6"/>
  <c r="AB5" i="6"/>
  <c r="AA5" i="6"/>
  <c r="Z5" i="6"/>
  <c r="Y5" i="6"/>
  <c r="X5" i="6"/>
  <c r="W5" i="6"/>
  <c r="V5" i="6"/>
  <c r="U5" i="6"/>
  <c r="T5" i="6"/>
  <c r="S5" i="6"/>
  <c r="R5" i="6"/>
  <c r="Q5" i="6"/>
  <c r="P5" i="6"/>
  <c r="O5" i="6"/>
  <c r="N5" i="6"/>
  <c r="M5" i="6"/>
  <c r="L5" i="6"/>
  <c r="K5" i="6"/>
  <c r="J5" i="6"/>
  <c r="I5" i="6"/>
  <c r="H5" i="6"/>
  <c r="G5" i="6"/>
  <c r="F5" i="6"/>
  <c r="E5" i="6"/>
  <c r="D5" i="6"/>
  <c r="C5" i="6"/>
  <c r="BN4" i="6"/>
  <c r="D24" i="7" l="1"/>
  <c r="E24" i="7"/>
  <c r="L24" i="7"/>
  <c r="M24" i="7"/>
  <c r="T24" i="7"/>
  <c r="AB24" i="7"/>
  <c r="AC24" i="7"/>
  <c r="AJ24" i="7"/>
  <c r="AK24" i="7"/>
  <c r="AZ24" i="7"/>
  <c r="BA24" i="7"/>
  <c r="BA5" i="7" s="1"/>
  <c r="U24" i="7"/>
  <c r="I24" i="7"/>
  <c r="AN24" i="7"/>
  <c r="AY24" i="7"/>
  <c r="BC24" i="7"/>
  <c r="BC5" i="7" s="1"/>
  <c r="BC4" i="7"/>
</calcChain>
</file>

<file path=xl/sharedStrings.xml><?xml version="1.0" encoding="utf-8"?>
<sst xmlns="http://schemas.openxmlformats.org/spreadsheetml/2006/main" count="132" uniqueCount="98">
  <si>
    <t>Maryland Genuine Progress Indicator</t>
  </si>
  <si>
    <t>YEAR</t>
    <phoneticPr fontId="0" type="noConversion"/>
  </si>
  <si>
    <t>% Change</t>
  </si>
  <si>
    <t>$ Change</t>
  </si>
  <si>
    <t>operation</t>
  </si>
  <si>
    <t>A</t>
  </si>
  <si>
    <t>Genuine Progress Indicator</t>
  </si>
  <si>
    <t>total</t>
  </si>
  <si>
    <t>Personal Consumption Expenditures</t>
  </si>
  <si>
    <t>Income Inequality</t>
  </si>
  <si>
    <t>Adjusted Personal Consumption</t>
  </si>
  <si>
    <t>Start</t>
  </si>
  <si>
    <t>Services of Consumer Durables</t>
  </si>
  <si>
    <t>add</t>
  </si>
  <si>
    <t>Cost of Consumer Durables</t>
  </si>
  <si>
    <t>subtract</t>
  </si>
  <si>
    <t>Cost of Underemployment</t>
  </si>
  <si>
    <t>Net Capital Investment</t>
  </si>
  <si>
    <t>Cost of Water Pollution</t>
  </si>
  <si>
    <t>Cost of Air Pollution</t>
  </si>
  <si>
    <t>Cost of Noise Pollution</t>
  </si>
  <si>
    <t>Cost of Net Wetland Change</t>
  </si>
  <si>
    <t>Cost of Net Farmland Change</t>
  </si>
  <si>
    <t>Cost of Net Forest Cover Change</t>
  </si>
  <si>
    <t>Cost of Climate Change</t>
  </si>
  <si>
    <t>Cost of Ozone Depletion</t>
  </si>
  <si>
    <t>Cost of Nonrenewable Energy Resource Depletion</t>
  </si>
  <si>
    <t>Value of Housework</t>
  </si>
  <si>
    <t>Cost of Family Changes</t>
  </si>
  <si>
    <t>Cost of Crime</t>
  </si>
  <si>
    <t>Cost of Personal Pollution Abatement</t>
  </si>
  <si>
    <t>Value of Volunteer Work</t>
  </si>
  <si>
    <t>Cost of Lost Leisure Time</t>
  </si>
  <si>
    <t>Value of Higher Education</t>
  </si>
  <si>
    <t>Services of Highways and Streets</t>
  </si>
  <si>
    <t>Cost of Commuting</t>
  </si>
  <si>
    <t>Cost of Motor Vehicle Crashes</t>
  </si>
  <si>
    <t>B</t>
  </si>
  <si>
    <t>Economic Elements</t>
  </si>
  <si>
    <t>Percent Change from Previous Year</t>
  </si>
  <si>
    <t>C</t>
  </si>
  <si>
    <t>Environmental Elements</t>
  </si>
  <si>
    <t>D</t>
  </si>
  <si>
    <t>Social Elements</t>
  </si>
  <si>
    <t>Genuine Progress Indicator - Double Check</t>
  </si>
  <si>
    <t>E</t>
  </si>
  <si>
    <t>Gross State Product (Adjusted for 2000 $)</t>
  </si>
  <si>
    <t>GSP: Percent Change from Previous Year</t>
  </si>
  <si>
    <t>GPI: Percent Change from Previous Year</t>
  </si>
  <si>
    <t>Percent Difference: GSP-GPI</t>
  </si>
  <si>
    <t>YEAR</t>
  </si>
  <si>
    <t>Sheet B: Population</t>
  </si>
  <si>
    <t>Population US</t>
  </si>
  <si>
    <t>Population Maryland</t>
  </si>
  <si>
    <t>Calculation: Percentage of Following Year</t>
    <phoneticPr fontId="0" type="noConversion"/>
  </si>
  <si>
    <t>Data Sources:</t>
  </si>
  <si>
    <t>http://quickfacts.census.gov/qfd/states/24000.html</t>
  </si>
  <si>
    <t>Calculated</t>
    <phoneticPr fontId="0" type="noConversion"/>
  </si>
  <si>
    <t>Formula for monetary value:</t>
  </si>
  <si>
    <t>NA</t>
  </si>
  <si>
    <t>Methodological Notes:</t>
  </si>
  <si>
    <t>Numbers in Thousands
From 1950 to 1989: Historical National Population Estimates:  July 1, 1900 to July 1, 1999
Source: Population Estimates Program, Population Division, U.S. Census Bureau  
http://www.census.gov/popest/archives/1990s/popclockest.txt
from 1990 to 1999: Nationan Intercensal Estimates, http://www.census.gov/popest/archives/EST90INTERCENSAL/US-EST90INT-datasets.html
from 2000 to 2008: Annual Estimates of the Resident Population for the United States, Regions, States, and Puerto Rico: April 1, 2000 to July 1, 2008 (NST-EST2008-01), http://www.census.gov/popest/states/NST-ann-est.html 
MD: 1950 to 1990 State Population Estimates, 1970 and 1980 census data (no estimates found) http://www.census.gov/popest/archives/1980s/80s_st_totals.html
1990 to 2000: Time Series of Maryland Intercensal Population Estimates by County: April 1, 1990 to April 1, 2000 http://www.census.gov/popest/archives/2000s/vintage_2001/CO-EST2001-12/CO-EST2001-12-24.html
After 2000: Annual Estimates of the Resident Population for the United States, Regions, States, and Puerto Rico: April 1, 2000 to July 1, 2008 (NST-EST2008-01, http://www.census.gov/popest/states/NST-ann-est.html</t>
  </si>
  <si>
    <t>Sheet C: Gross State Product</t>
  </si>
  <si>
    <t xml:space="preserve"> YEAR</t>
    <phoneticPr fontId="0" type="noConversion"/>
  </si>
  <si>
    <t>Gross State Product (Billion, Actual $)</t>
  </si>
  <si>
    <t>Gross State Product (Billion, 2000 $)</t>
  </si>
  <si>
    <t>Gross State Product Growth Per Year</t>
    <phoneticPr fontId="0" type="noConversion"/>
  </si>
  <si>
    <t>Data Sources for Graphs:</t>
  </si>
  <si>
    <t>From Bureau of Economic Analysis Regional Accounts, Adjusted for Inflation</t>
    <phoneticPr fontId="0" type="noConversion"/>
  </si>
  <si>
    <t>Changes in Row 1</t>
    <phoneticPr fontId="0" type="noConversion"/>
  </si>
  <si>
    <t>Complete List of Data</t>
  </si>
  <si>
    <t>Gross State Product (Billion, 2000 $)</t>
    <phoneticPr fontId="0" type="noConversion"/>
  </si>
  <si>
    <t>GSP (Million, Current $, SIC Classification)</t>
    <phoneticPr fontId="0" type="noConversion"/>
  </si>
  <si>
    <t>GSP (Million, Current $, NAICS Classification)</t>
    <phoneticPr fontId="0" type="noConversion"/>
  </si>
  <si>
    <t>GSP Combined (Million, Current $)</t>
    <phoneticPr fontId="0" type="noConversion"/>
  </si>
  <si>
    <t>Personal Income Maryland (Billion, Current $)</t>
    <phoneticPr fontId="0" type="noConversion"/>
  </si>
  <si>
    <t>Income Percentage of Following Year</t>
    <phoneticPr fontId="0" type="noConversion"/>
  </si>
  <si>
    <t>GSP Percentage of following year, 1963 to 2008</t>
  </si>
  <si>
    <t>GSP 1960 to 1962 Extrapolated /Million, Current $)</t>
    <phoneticPr fontId="0" type="noConversion"/>
  </si>
  <si>
    <t>GSP All Years (Million, Current $)</t>
  </si>
  <si>
    <t>GDP Implicit Deflator, 2005 Base</t>
  </si>
  <si>
    <t>GDP Implicit Deflator, 2000 Base</t>
    <phoneticPr fontId="0" type="noConversion"/>
  </si>
  <si>
    <t>GSP Growth Per Year</t>
    <phoneticPr fontId="0" type="noConversion"/>
  </si>
  <si>
    <t>Data Sources for 'Complete List of Data':</t>
  </si>
  <si>
    <t>http://www.bea.gov/iTable/iTable.cfm?reqid=70&amp;step=1&amp;isuri=1&amp;acrdn=1#reqid=70&amp;step=10&amp;isuri=1&amp;7007=2013&amp;7093=levels&amp;7090=70&amp;7035=-1&amp;7036=-1&amp;7001=1200&amp;7002=1&amp;7003=200&amp;7004=naics&amp;7005=-1&amp;7006=24000</t>
  </si>
  <si>
    <t>BEA Regional Economic Accounts</t>
  </si>
  <si>
    <t>http://www.quandl.com/FRED/GDPDEF</t>
  </si>
  <si>
    <t>1 and 2 combined, NAICS Methodology for 1997</t>
    <phoneticPr fontId="0" type="noConversion"/>
  </si>
  <si>
    <t>Taken from Personal Consumption Expenditures Sheet</t>
    <phoneticPr fontId="0" type="noConversion"/>
  </si>
  <si>
    <t>Calculated to Verify Suitability of Personal Income for Trend Analysis</t>
    <phoneticPr fontId="0" type="noConversion"/>
  </si>
  <si>
    <t>Calculated using Percentages from Personal Income</t>
    <phoneticPr fontId="0" type="noConversion"/>
  </si>
  <si>
    <t>Rows 3 and 7 Combined, Rounded to Millions</t>
    <phoneticPr fontId="0" type="noConversion"/>
  </si>
  <si>
    <t xml:space="preserve">From BEA NIPA Table 1.1.9: 
http://www.bea.gov/national/nipaweb/TableView.asp?SelectedTable=13&amp;Freq=Qtr&amp;FirstYear=2008&amp;LastYear=2010 </t>
  </si>
  <si>
    <t>N/A</t>
    <phoneticPr fontId="0" type="noConversion"/>
  </si>
  <si>
    <t>Personal Income is used to establish an aproxmate trend of GSP development for the years 1960 to 1962
In line 7, the percentage of Personal Income is applied to GSP backwards from 1963 to capture general trends.</t>
  </si>
  <si>
    <t>Accompanying files:</t>
  </si>
  <si>
    <t>Accompanying Text:</t>
  </si>
  <si>
    <t>The Gross State Product is a measure of the economic output of a state, and equaly a measure of income, profits and net government transfers. As such it is a valuable indicator of a state's economic activity or it's material well-being. It is also commonly used as a general metric for the evaluation of policy success both by policy makers and economists. It has in some regards become the overall performance metric for any economic policy, growth in GSP has become a key objective of policy, even more so in the current crisis, which is defined by a drop in GDP/GSP.
The GDP or GSP was never intendend as such a general measure by its creators, and has been stongly criticized by many economists and other social scientists. Being a measure of economic activity, it does not distiguish between different activities, thereby counting defensive expenditures, ignoring environmental damages, and disregarding social developments from increases in crime to losses of family cohesion. Chapter X / Page X &lt;link&gt; provides a more in-depth critique of the GSP and presents the Genuine Progress Indicator as a relevant alternative for measuring true prosperity.
The GPI acknowledges that material well-being is an important element of true prosperity, and includes part of the GSP, personal consumption, as its main positive element. All other things equal, people will prefer to have more goods and services. It is however highly relevant what the "side-effects" of higher production are and how added consumption is distributed.
The Gross State Product has been recorded for Maryland by the Bureau of Economic Analysis since 1963, earlier dates were extrapolated based on trends in personal incomes.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</si>
</sst>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00000"/>
    <numFmt numFmtId="165" formatCode="0.000"/>
    <numFmt numFmtId="166" formatCode="0.0%"/>
    <numFmt numFmtId="167" formatCode="&quot;$&quot;#,##0"/>
    <numFmt numFmtId="168" formatCode="&quot;$&quot;#,##0.00"/>
    <numFmt numFmtId="169" formatCode="0.0000"/>
  </numFmts>
  <fonts count="14" x14ac:knownFonts="1">
    <font>
      <sz val="11"/>
      <color theme="1"/>
      <name val="Calibri"/>
      <family val="2"/>
      <scheme val="minor"/>
    </font>
    <font>
      <sz val="10"/>
      <name val="Verdana"/>
    </font>
    <font>
      <sz val="14"/>
      <name val="Verdana"/>
      <family val="2"/>
    </font>
    <font>
      <sz val="11"/>
      <name val="Verdana"/>
      <family val="2"/>
    </font>
    <font>
      <b/>
      <sz val="11"/>
      <name val="Verdana"/>
      <family val="2"/>
    </font>
    <font>
      <b/>
      <sz val="10"/>
      <name val="Verdana"/>
      <family val="2"/>
    </font>
    <font>
      <b/>
      <sz val="10"/>
      <color rgb="FFFF0000"/>
      <name val="Verdana"/>
      <family val="2"/>
    </font>
    <font>
      <sz val="10"/>
      <name val="Verdana"/>
      <family val="2"/>
    </font>
    <font>
      <sz val="10"/>
      <name val="Arial"/>
      <family val="2"/>
    </font>
    <font>
      <sz val="10"/>
      <color rgb="FF000000"/>
      <name val="Verdana"/>
      <family val="2"/>
    </font>
    <font>
      <sz val="12"/>
      <name val="Verdana"/>
      <family val="2"/>
    </font>
    <font>
      <sz val="12"/>
      <color rgb="FF3A4047"/>
      <name val="Arial"/>
      <family val="2"/>
    </font>
    <font>
      <sz val="12"/>
      <color rgb="FF3A4047"/>
      <name val="Arial"/>
      <family val="2"/>
    </font>
    <font>
      <u/>
      <sz val="10"/>
      <color indexed="12"/>
      <name val="Verdana"/>
      <family val="2"/>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indexed="42"/>
        <bgColor indexed="64"/>
      </patternFill>
    </fill>
    <fill>
      <patternFill patternType="solid">
        <fgColor indexed="47"/>
        <bgColor indexed="64"/>
      </patternFill>
    </fill>
    <fill>
      <patternFill patternType="solid">
        <fgColor theme="9" tint="0.39997558519241921"/>
        <bgColor indexed="64"/>
      </patternFill>
    </fill>
    <fill>
      <patternFill patternType="solid">
        <fgColor rgb="FFFFCC99"/>
        <bgColor indexed="64"/>
      </patternFill>
    </fill>
    <fill>
      <patternFill patternType="solid">
        <fgColor indexed="44"/>
        <bgColor indexed="64"/>
      </patternFill>
    </fill>
    <fill>
      <patternFill patternType="solid">
        <fgColor theme="5" tint="0.59999389629810485"/>
        <bgColor indexed="64"/>
      </patternFill>
    </fill>
    <fill>
      <patternFill patternType="solid">
        <fgColor indexed="41"/>
        <bgColor indexed="51"/>
      </patternFill>
    </fill>
    <fill>
      <patternFill patternType="solid">
        <fgColor indexed="45"/>
        <bgColor indexed="64"/>
      </patternFill>
    </fill>
    <fill>
      <patternFill patternType="solid">
        <fgColor rgb="FFFFC000"/>
        <bgColor indexed="64"/>
      </patternFill>
    </fill>
  </fills>
  <borders count="22">
    <border>
      <left/>
      <right/>
      <top/>
      <bottom/>
      <diagonal/>
    </border>
    <border>
      <left/>
      <right/>
      <top style="thick">
        <color indexed="23"/>
      </top>
      <bottom style="thin">
        <color indexed="64"/>
      </bottom>
      <diagonal/>
    </border>
    <border>
      <left style="thin">
        <color indexed="64"/>
      </left>
      <right/>
      <top style="thick">
        <color indexed="23"/>
      </top>
      <bottom style="thin">
        <color indexed="64"/>
      </bottom>
      <diagonal/>
    </border>
    <border>
      <left/>
      <right/>
      <top style="thick">
        <color indexed="2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indexed="23"/>
      </bottom>
      <diagonal/>
    </border>
    <border>
      <left style="thin">
        <color indexed="8"/>
      </left>
      <right style="thin">
        <color indexed="8"/>
      </right>
      <top/>
      <bottom/>
      <diagonal/>
    </border>
    <border>
      <left/>
      <right style="medium">
        <color rgb="FFD4D4D4"/>
      </right>
      <top/>
      <bottom/>
      <diagonal/>
    </border>
  </borders>
  <cellStyleXfs count="7">
    <xf numFmtId="0" fontId="0" fillId="0" borderId="0"/>
    <xf numFmtId="0" fontId="1" fillId="0" borderId="0"/>
    <xf numFmtId="0" fontId="8" fillId="0" borderId="0"/>
    <xf numFmtId="43" fontId="7" fillId="0" borderId="0" applyFont="0" applyFill="0" applyBorder="0" applyAlignment="0" applyProtection="0"/>
    <xf numFmtId="0" fontId="13" fillId="0" borderId="0" applyNumberFormat="0" applyFill="0" applyBorder="0" applyAlignment="0" applyProtection="0">
      <alignment vertical="top"/>
      <protection locked="0"/>
    </xf>
    <xf numFmtId="0" fontId="8" fillId="0" borderId="0"/>
    <xf numFmtId="0" fontId="8" fillId="0" borderId="0"/>
  </cellStyleXfs>
  <cellXfs count="159">
    <xf numFmtId="0" fontId="0" fillId="0" borderId="0" xfId="0"/>
    <xf numFmtId="0" fontId="2" fillId="0" borderId="0" xfId="1" applyNumberFormat="1" applyFont="1" applyBorder="1" applyAlignment="1">
      <alignment horizontal="left"/>
    </xf>
    <xf numFmtId="0" fontId="2" fillId="0" borderId="0" xfId="1" applyFont="1" applyBorder="1"/>
    <xf numFmtId="0" fontId="3" fillId="0" borderId="0" xfId="1" applyFont="1" applyBorder="1"/>
    <xf numFmtId="0" fontId="3" fillId="0" borderId="0" xfId="1" applyFont="1"/>
    <xf numFmtId="0" fontId="3" fillId="0" borderId="0" xfId="1" applyFont="1" applyAlignment="1">
      <alignment horizontal="center"/>
    </xf>
    <xf numFmtId="0" fontId="1" fillId="0" borderId="0" xfId="1"/>
    <xf numFmtId="0" fontId="4" fillId="2" borderId="1" xfId="1" applyNumberFormat="1" applyFont="1" applyFill="1" applyBorder="1" applyAlignment="1">
      <alignment horizontal="center"/>
    </xf>
    <xf numFmtId="0" fontId="4" fillId="2" borderId="1" xfId="1" applyFont="1" applyFill="1" applyBorder="1" applyAlignment="1">
      <alignment horizontal="center"/>
    </xf>
    <xf numFmtId="0" fontId="4" fillId="2" borderId="2" xfId="1" applyFont="1" applyFill="1" applyBorder="1" applyAlignment="1">
      <alignment horizontal="center"/>
    </xf>
    <xf numFmtId="0" fontId="5" fillId="2" borderId="3" xfId="1" applyFont="1" applyFill="1" applyBorder="1" applyAlignment="1">
      <alignment horizontal="center"/>
    </xf>
    <xf numFmtId="0" fontId="4" fillId="3" borderId="0" xfId="1" applyNumberFormat="1" applyFont="1" applyFill="1" applyAlignment="1">
      <alignment horizontal="center"/>
    </xf>
    <xf numFmtId="0" fontId="4" fillId="3" borderId="0" xfId="1" applyFont="1" applyFill="1"/>
    <xf numFmtId="164" fontId="4" fillId="3" borderId="0" xfId="1" applyNumberFormat="1" applyFont="1" applyFill="1"/>
    <xf numFmtId="10" fontId="4" fillId="3" borderId="4" xfId="1" applyNumberFormat="1" applyFont="1" applyFill="1" applyBorder="1"/>
    <xf numFmtId="164" fontId="4" fillId="3" borderId="5" xfId="1" applyNumberFormat="1" applyFont="1" applyFill="1" applyBorder="1"/>
    <xf numFmtId="0" fontId="4" fillId="3" borderId="6" xfId="1" applyFont="1" applyFill="1" applyBorder="1" applyAlignment="1">
      <alignment horizontal="center"/>
    </xf>
    <xf numFmtId="0" fontId="3" fillId="4" borderId="7" xfId="1" applyNumberFormat="1" applyFont="1" applyFill="1" applyBorder="1" applyAlignment="1">
      <alignment horizontal="center"/>
    </xf>
    <xf numFmtId="0" fontId="3" fillId="4" borderId="8" xfId="1" applyFont="1" applyFill="1" applyBorder="1"/>
    <xf numFmtId="164" fontId="3" fillId="5" borderId="8" xfId="1" applyNumberFormat="1" applyFont="1" applyFill="1" applyBorder="1"/>
    <xf numFmtId="10" fontId="3" fillId="5" borderId="5" xfId="1" applyNumberFormat="1" applyFont="1" applyFill="1" applyBorder="1"/>
    <xf numFmtId="0" fontId="3" fillId="4" borderId="9" xfId="1" applyFont="1" applyFill="1" applyBorder="1" applyAlignment="1">
      <alignment horizontal="center"/>
    </xf>
    <xf numFmtId="164" fontId="1" fillId="0" borderId="0" xfId="1" applyNumberFormat="1" applyFill="1"/>
    <xf numFmtId="0" fontId="1" fillId="0" borderId="0" xfId="1" applyFill="1"/>
    <xf numFmtId="0" fontId="3" fillId="4" borderId="10" xfId="1" applyNumberFormat="1" applyFont="1" applyFill="1" applyBorder="1" applyAlignment="1">
      <alignment horizontal="center"/>
    </xf>
    <xf numFmtId="165" fontId="3" fillId="4" borderId="0" xfId="1" applyNumberFormat="1" applyFont="1" applyFill="1" applyBorder="1"/>
    <xf numFmtId="0" fontId="3" fillId="5" borderId="0" xfId="1" applyFont="1" applyFill="1" applyBorder="1"/>
    <xf numFmtId="165" fontId="3" fillId="4" borderId="11" xfId="1" applyNumberFormat="1" applyFont="1" applyFill="1" applyBorder="1" applyAlignment="1">
      <alignment horizontal="center"/>
    </xf>
    <xf numFmtId="165" fontId="1" fillId="0" borderId="0" xfId="1" applyNumberFormat="1" applyFill="1"/>
    <xf numFmtId="0" fontId="3" fillId="4" borderId="0" xfId="1" applyFont="1" applyFill="1" applyBorder="1"/>
    <xf numFmtId="164" fontId="3" fillId="5" borderId="0" xfId="1" applyNumberFormat="1" applyFont="1" applyFill="1" applyBorder="1"/>
    <xf numFmtId="0" fontId="3" fillId="4" borderId="11" xfId="1" applyFont="1" applyFill="1" applyBorder="1" applyAlignment="1">
      <alignment horizontal="center"/>
    </xf>
    <xf numFmtId="0" fontId="3" fillId="4" borderId="12" xfId="1" applyNumberFormat="1" applyFont="1" applyFill="1" applyBorder="1" applyAlignment="1">
      <alignment horizontal="center"/>
    </xf>
    <xf numFmtId="0" fontId="3" fillId="4" borderId="13" xfId="1" applyFont="1" applyFill="1" applyBorder="1"/>
    <xf numFmtId="0" fontId="3" fillId="4" borderId="14" xfId="1" applyFont="1" applyFill="1" applyBorder="1" applyAlignment="1">
      <alignment horizontal="center"/>
    </xf>
    <xf numFmtId="0" fontId="3" fillId="6" borderId="7" xfId="1" applyNumberFormat="1" applyFont="1" applyFill="1" applyBorder="1" applyAlignment="1">
      <alignment horizontal="center"/>
    </xf>
    <xf numFmtId="0" fontId="3" fillId="6" borderId="8" xfId="1" applyFont="1" applyFill="1" applyBorder="1"/>
    <xf numFmtId="164" fontId="3" fillId="6" borderId="8" xfId="1" applyNumberFormat="1" applyFont="1" applyFill="1" applyBorder="1"/>
    <xf numFmtId="0" fontId="3" fillId="6" borderId="9" xfId="1" applyFont="1" applyFill="1" applyBorder="1" applyAlignment="1">
      <alignment horizontal="center"/>
    </xf>
    <xf numFmtId="0" fontId="3" fillId="6" borderId="10" xfId="1" applyNumberFormat="1" applyFont="1" applyFill="1" applyBorder="1" applyAlignment="1">
      <alignment horizontal="center"/>
    </xf>
    <xf numFmtId="0" fontId="3" fillId="6" borderId="0" xfId="1" applyFont="1" applyFill="1" applyBorder="1"/>
    <xf numFmtId="164" fontId="3" fillId="6" borderId="0" xfId="1" applyNumberFormat="1" applyFont="1" applyFill="1" applyBorder="1"/>
    <xf numFmtId="0" fontId="3" fillId="6" borderId="11" xfId="1" applyFont="1" applyFill="1" applyBorder="1" applyAlignment="1">
      <alignment horizontal="center"/>
    </xf>
    <xf numFmtId="0" fontId="3" fillId="6" borderId="12" xfId="1" applyNumberFormat="1" applyFont="1" applyFill="1" applyBorder="1" applyAlignment="1">
      <alignment horizontal="center"/>
    </xf>
    <xf numFmtId="0" fontId="3" fillId="6" borderId="13" xfId="1" applyFont="1" applyFill="1" applyBorder="1"/>
    <xf numFmtId="0" fontId="3" fillId="6" borderId="14" xfId="1" applyFont="1" applyFill="1" applyBorder="1" applyAlignment="1">
      <alignment horizontal="center"/>
    </xf>
    <xf numFmtId="0" fontId="3" fillId="7" borderId="7" xfId="1" applyNumberFormat="1" applyFont="1" applyFill="1" applyBorder="1" applyAlignment="1">
      <alignment horizontal="center"/>
    </xf>
    <xf numFmtId="0" fontId="3" fillId="7" borderId="8" xfId="1" applyFont="1" applyFill="1" applyBorder="1"/>
    <xf numFmtId="164" fontId="3" fillId="8" borderId="8" xfId="1" applyNumberFormat="1" applyFont="1" applyFill="1" applyBorder="1"/>
    <xf numFmtId="0" fontId="3" fillId="7" borderId="9" xfId="1" applyFont="1" applyFill="1" applyBorder="1" applyAlignment="1">
      <alignment horizontal="center"/>
    </xf>
    <xf numFmtId="0" fontId="3" fillId="7" borderId="10" xfId="1" applyNumberFormat="1" applyFont="1" applyFill="1" applyBorder="1" applyAlignment="1">
      <alignment horizontal="center"/>
    </xf>
    <xf numFmtId="0" fontId="3" fillId="7" borderId="0" xfId="1" applyFont="1" applyFill="1" applyBorder="1"/>
    <xf numFmtId="164" fontId="3" fillId="8" borderId="0" xfId="1" applyNumberFormat="1" applyFont="1" applyFill="1" applyBorder="1"/>
    <xf numFmtId="0" fontId="3" fillId="7" borderId="11" xfId="1" applyFont="1" applyFill="1" applyBorder="1" applyAlignment="1">
      <alignment horizontal="center"/>
    </xf>
    <xf numFmtId="0" fontId="3" fillId="7" borderId="12" xfId="1" applyNumberFormat="1" applyFont="1" applyFill="1" applyBorder="1" applyAlignment="1">
      <alignment horizontal="center"/>
    </xf>
    <xf numFmtId="0" fontId="3" fillId="7" borderId="13" xfId="1" applyFont="1" applyFill="1" applyBorder="1"/>
    <xf numFmtId="0" fontId="3" fillId="7" borderId="14" xfId="1" applyFont="1" applyFill="1" applyBorder="1" applyAlignment="1">
      <alignment horizontal="center"/>
    </xf>
    <xf numFmtId="0" fontId="4" fillId="4" borderId="7" xfId="1" applyNumberFormat="1" applyFont="1" applyFill="1" applyBorder="1" applyAlignment="1">
      <alignment horizontal="center"/>
    </xf>
    <xf numFmtId="0" fontId="4" fillId="4" borderId="8" xfId="1" applyFont="1" applyFill="1" applyBorder="1"/>
    <xf numFmtId="164" fontId="3" fillId="4" borderId="8" xfId="1" applyNumberFormat="1" applyFont="1" applyFill="1" applyBorder="1"/>
    <xf numFmtId="10" fontId="3" fillId="5" borderId="15" xfId="1" applyNumberFormat="1" applyFont="1" applyFill="1" applyBorder="1"/>
    <xf numFmtId="164" fontId="3" fillId="4" borderId="5" xfId="1" applyNumberFormat="1" applyFont="1" applyFill="1" applyBorder="1"/>
    <xf numFmtId="10" fontId="3" fillId="4" borderId="12" xfId="1" applyNumberFormat="1" applyFont="1" applyFill="1" applyBorder="1"/>
    <xf numFmtId="10" fontId="4" fillId="4" borderId="13" xfId="1" applyNumberFormat="1" applyFont="1" applyFill="1" applyBorder="1"/>
    <xf numFmtId="10" fontId="3" fillId="4" borderId="13" xfId="1" applyNumberFormat="1" applyFont="1" applyFill="1" applyBorder="1"/>
    <xf numFmtId="10" fontId="3" fillId="4" borderId="15" xfId="1" applyNumberFormat="1" applyFont="1" applyFill="1" applyBorder="1"/>
    <xf numFmtId="10" fontId="3" fillId="4" borderId="14" xfId="1" applyNumberFormat="1" applyFont="1" applyFill="1" applyBorder="1" applyAlignment="1">
      <alignment horizontal="center"/>
    </xf>
    <xf numFmtId="10" fontId="1" fillId="0" borderId="0" xfId="1" applyNumberFormat="1" applyFill="1"/>
    <xf numFmtId="0" fontId="4" fillId="6" borderId="7" xfId="1" applyNumberFormat="1" applyFont="1" applyFill="1" applyBorder="1" applyAlignment="1">
      <alignment horizontal="center"/>
    </xf>
    <xf numFmtId="0" fontId="4" fillId="6" borderId="8" xfId="1" applyFont="1" applyFill="1" applyBorder="1"/>
    <xf numFmtId="0" fontId="3" fillId="6" borderId="5" xfId="1" applyFont="1" applyFill="1" applyBorder="1"/>
    <xf numFmtId="164" fontId="3" fillId="6" borderId="5" xfId="1" applyNumberFormat="1" applyFont="1" applyFill="1" applyBorder="1"/>
    <xf numFmtId="0" fontId="6" fillId="0" borderId="0" xfId="1" applyFont="1" applyFill="1"/>
    <xf numFmtId="10" fontId="4" fillId="6" borderId="12" xfId="1" applyNumberFormat="1" applyFont="1" applyFill="1" applyBorder="1" applyAlignment="1">
      <alignment horizontal="center"/>
    </xf>
    <xf numFmtId="10" fontId="4" fillId="6" borderId="13" xfId="1" applyNumberFormat="1" applyFont="1" applyFill="1" applyBorder="1"/>
    <xf numFmtId="10" fontId="3" fillId="6" borderId="13" xfId="1" applyNumberFormat="1" applyFont="1" applyFill="1" applyBorder="1"/>
    <xf numFmtId="10" fontId="3" fillId="6" borderId="16" xfId="1" applyNumberFormat="1" applyFont="1" applyFill="1" applyBorder="1"/>
    <xf numFmtId="10" fontId="3" fillId="6" borderId="14" xfId="1" applyNumberFormat="1" applyFont="1" applyFill="1" applyBorder="1" applyAlignment="1">
      <alignment horizontal="center"/>
    </xf>
    <xf numFmtId="10" fontId="6" fillId="0" borderId="0" xfId="1" applyNumberFormat="1" applyFont="1" applyFill="1"/>
    <xf numFmtId="0" fontId="4" fillId="7" borderId="7" xfId="1" applyNumberFormat="1" applyFont="1" applyFill="1" applyBorder="1" applyAlignment="1">
      <alignment horizontal="center"/>
    </xf>
    <xf numFmtId="0" fontId="4" fillId="7" borderId="8" xfId="1" applyFont="1" applyFill="1" applyBorder="1"/>
    <xf numFmtId="164" fontId="3" fillId="7" borderId="8" xfId="1" applyNumberFormat="1" applyFont="1" applyFill="1" applyBorder="1"/>
    <xf numFmtId="0" fontId="3" fillId="7" borderId="5" xfId="1" applyFont="1" applyFill="1" applyBorder="1"/>
    <xf numFmtId="164" fontId="3" fillId="9" borderId="5" xfId="1" applyNumberFormat="1" applyFont="1" applyFill="1" applyBorder="1"/>
    <xf numFmtId="10" fontId="4" fillId="7" borderId="12" xfId="1" applyNumberFormat="1" applyFont="1" applyFill="1" applyBorder="1" applyAlignment="1">
      <alignment horizontal="center"/>
    </xf>
    <xf numFmtId="10" fontId="4" fillId="7" borderId="13" xfId="1" applyNumberFormat="1" applyFont="1" applyFill="1" applyBorder="1"/>
    <xf numFmtId="10" fontId="3" fillId="7" borderId="13" xfId="1" applyNumberFormat="1" applyFont="1" applyFill="1" applyBorder="1"/>
    <xf numFmtId="10" fontId="3" fillId="7" borderId="16" xfId="1" applyNumberFormat="1" applyFont="1" applyFill="1" applyBorder="1"/>
    <xf numFmtId="10" fontId="3" fillId="7" borderId="14" xfId="1" applyNumberFormat="1" applyFont="1" applyFill="1" applyBorder="1" applyAlignment="1">
      <alignment horizontal="center"/>
    </xf>
    <xf numFmtId="0" fontId="4" fillId="3" borderId="17" xfId="1" applyNumberFormat="1" applyFont="1" applyFill="1" applyBorder="1" applyAlignment="1">
      <alignment horizontal="center"/>
    </xf>
    <xf numFmtId="0" fontId="4" fillId="3" borderId="6" xfId="1" applyFont="1" applyFill="1" applyBorder="1"/>
    <xf numFmtId="164" fontId="3" fillId="3" borderId="18" xfId="1" applyNumberFormat="1" applyFont="1" applyFill="1" applyBorder="1"/>
    <xf numFmtId="0" fontId="3" fillId="3" borderId="4" xfId="1" applyFont="1" applyFill="1" applyBorder="1"/>
    <xf numFmtId="164" fontId="3" fillId="3" borderId="4" xfId="1" applyNumberFormat="1" applyFont="1" applyFill="1" applyBorder="1"/>
    <xf numFmtId="0" fontId="3" fillId="3" borderId="6" xfId="1" applyFont="1" applyFill="1" applyBorder="1" applyAlignment="1">
      <alignment horizontal="center"/>
    </xf>
    <xf numFmtId="2" fontId="4" fillId="3" borderId="0" xfId="1" applyNumberFormat="1" applyFont="1" applyFill="1" applyBorder="1" applyAlignment="1">
      <alignment horizontal="center"/>
    </xf>
    <xf numFmtId="2" fontId="4" fillId="3" borderId="0" xfId="1" applyNumberFormat="1" applyFont="1" applyFill="1" applyBorder="1"/>
    <xf numFmtId="2" fontId="3" fillId="3" borderId="0" xfId="1" applyNumberFormat="1" applyFont="1" applyFill="1" applyBorder="1"/>
    <xf numFmtId="2" fontId="3" fillId="3" borderId="0" xfId="1" applyNumberFormat="1" applyFont="1" applyFill="1" applyBorder="1" applyAlignment="1">
      <alignment horizontal="center"/>
    </xf>
    <xf numFmtId="2" fontId="1" fillId="0" borderId="0" xfId="1" applyNumberFormat="1" applyFill="1"/>
    <xf numFmtId="0" fontId="4" fillId="0" borderId="0" xfId="1" applyNumberFormat="1" applyFont="1" applyFill="1" applyBorder="1" applyAlignment="1">
      <alignment horizontal="center"/>
    </xf>
    <xf numFmtId="0" fontId="4" fillId="0" borderId="0" xfId="1" applyFont="1" applyFill="1" applyBorder="1"/>
    <xf numFmtId="164" fontId="3" fillId="0" borderId="0" xfId="1" applyNumberFormat="1" applyFont="1" applyFill="1" applyBorder="1"/>
    <xf numFmtId="0" fontId="3" fillId="0" borderId="0" xfId="1" applyFont="1" applyFill="1" applyBorder="1"/>
    <xf numFmtId="0" fontId="3" fillId="0" borderId="0" xfId="1" applyFont="1" applyFill="1" applyBorder="1" applyAlignment="1">
      <alignment horizontal="center"/>
    </xf>
    <xf numFmtId="0" fontId="1" fillId="0" borderId="0" xfId="1" applyFill="1" applyBorder="1"/>
    <xf numFmtId="165" fontId="4" fillId="10" borderId="0" xfId="1" applyNumberFormat="1" applyFont="1" applyFill="1" applyAlignment="1">
      <alignment horizontal="center"/>
    </xf>
    <xf numFmtId="165" fontId="4" fillId="10" borderId="0" xfId="1" applyNumberFormat="1" applyFont="1" applyFill="1"/>
    <xf numFmtId="165" fontId="5" fillId="10" borderId="0" xfId="1" applyNumberFormat="1" applyFont="1" applyFill="1"/>
    <xf numFmtId="10" fontId="3" fillId="10" borderId="0" xfId="1" applyNumberFormat="1" applyFont="1" applyFill="1" applyAlignment="1">
      <alignment horizontal="center" wrapText="1"/>
    </xf>
    <xf numFmtId="10" fontId="4" fillId="10" borderId="0" xfId="1" applyNumberFormat="1" applyFont="1" applyFill="1" applyAlignment="1">
      <alignment wrapText="1"/>
    </xf>
    <xf numFmtId="10" fontId="3" fillId="10" borderId="0" xfId="1" applyNumberFormat="1" applyFont="1" applyFill="1" applyAlignment="1">
      <alignment wrapText="1"/>
    </xf>
    <xf numFmtId="10" fontId="3" fillId="3" borderId="0" xfId="1" applyNumberFormat="1" applyFont="1" applyFill="1" applyAlignment="1">
      <alignment horizontal="center" wrapText="1"/>
    </xf>
    <xf numFmtId="10" fontId="4" fillId="3" borderId="0" xfId="1" applyNumberFormat="1" applyFont="1" applyFill="1" applyAlignment="1">
      <alignment wrapText="1"/>
    </xf>
    <xf numFmtId="10" fontId="3" fillId="3" borderId="0" xfId="1" applyNumberFormat="1" applyFont="1" applyFill="1" applyAlignment="1">
      <alignment wrapText="1"/>
    </xf>
    <xf numFmtId="0" fontId="3" fillId="0" borderId="0" xfId="1" applyNumberFormat="1" applyFont="1" applyAlignment="1">
      <alignment horizontal="center" wrapText="1"/>
    </xf>
    <xf numFmtId="0" fontId="3" fillId="0" borderId="0" xfId="1" applyFont="1" applyAlignment="1">
      <alignment wrapText="1"/>
    </xf>
    <xf numFmtId="0" fontId="3" fillId="0" borderId="0" xfId="1" applyFont="1" applyAlignment="1">
      <alignment horizontal="center" wrapText="1"/>
    </xf>
    <xf numFmtId="166" fontId="4" fillId="11" borderId="0" xfId="1" applyNumberFormat="1" applyFont="1" applyFill="1" applyAlignment="1">
      <alignment horizontal="center" wrapText="1"/>
    </xf>
    <xf numFmtId="166" fontId="4" fillId="11" borderId="0" xfId="1" applyNumberFormat="1" applyFont="1" applyFill="1" applyAlignment="1">
      <alignment wrapText="1"/>
    </xf>
    <xf numFmtId="167" fontId="3" fillId="0" borderId="0" xfId="1" applyNumberFormat="1" applyFont="1" applyAlignment="1">
      <alignment wrapText="1"/>
    </xf>
    <xf numFmtId="168" fontId="3" fillId="0" borderId="0" xfId="1" applyNumberFormat="1" applyFont="1" applyAlignment="1">
      <alignment wrapText="1"/>
    </xf>
    <xf numFmtId="0" fontId="3" fillId="0" borderId="0" xfId="1" applyNumberFormat="1" applyFont="1" applyAlignment="1">
      <alignment horizontal="center"/>
    </xf>
    <xf numFmtId="168" fontId="1" fillId="0" borderId="0" xfId="1" applyNumberFormat="1"/>
    <xf numFmtId="0" fontId="1" fillId="0" borderId="0" xfId="1" applyAlignment="1">
      <alignment horizontal="center"/>
    </xf>
    <xf numFmtId="0" fontId="1" fillId="0" borderId="0" xfId="1" applyNumberFormat="1" applyAlignment="1">
      <alignment horizontal="center"/>
    </xf>
    <xf numFmtId="0" fontId="7" fillId="0" borderId="0" xfId="1" applyFont="1"/>
    <xf numFmtId="167" fontId="1" fillId="0" borderId="0" xfId="1" applyNumberFormat="1"/>
    <xf numFmtId="0" fontId="5" fillId="2" borderId="1" xfId="1" applyFont="1" applyFill="1" applyBorder="1" applyAlignment="1">
      <alignment horizontal="center"/>
    </xf>
    <xf numFmtId="0" fontId="2" fillId="0" borderId="19" xfId="1" applyFont="1" applyBorder="1"/>
    <xf numFmtId="0" fontId="3" fillId="0" borderId="19" xfId="1" applyFont="1" applyBorder="1"/>
    <xf numFmtId="0" fontId="4" fillId="2" borderId="0" xfId="1" applyFont="1" applyFill="1" applyAlignment="1">
      <alignment horizontal="center"/>
    </xf>
    <xf numFmtId="3" fontId="3" fillId="0" borderId="0" xfId="1" applyNumberFormat="1" applyFont="1"/>
    <xf numFmtId="3" fontId="3" fillId="0" borderId="0" xfId="1" quotePrefix="1" applyNumberFormat="1" applyFont="1" applyBorder="1" applyAlignment="1" applyProtection="1">
      <alignment horizontal="right"/>
      <protection locked="0"/>
    </xf>
    <xf numFmtId="0" fontId="4" fillId="0" borderId="0" xfId="1" applyFont="1"/>
    <xf numFmtId="0" fontId="4" fillId="2" borderId="0" xfId="1" applyFont="1" applyFill="1" applyAlignment="1">
      <alignment horizontal="right"/>
    </xf>
    <xf numFmtId="0" fontId="3" fillId="0" borderId="0" xfId="1" applyNumberFormat="1" applyFont="1" applyFill="1"/>
    <xf numFmtId="165" fontId="3" fillId="0" borderId="0" xfId="1" applyNumberFormat="1" applyFont="1" applyFill="1"/>
    <xf numFmtId="0" fontId="3" fillId="0" borderId="0" xfId="1" applyNumberFormat="1" applyFont="1"/>
    <xf numFmtId="165" fontId="3" fillId="0" borderId="0" xfId="1" applyNumberFormat="1" applyFont="1"/>
    <xf numFmtId="169" fontId="3" fillId="0" borderId="0" xfId="1" applyNumberFormat="1" applyFont="1"/>
    <xf numFmtId="10" fontId="3" fillId="0" borderId="0" xfId="1" applyNumberFormat="1" applyFont="1"/>
    <xf numFmtId="0" fontId="3" fillId="6" borderId="0" xfId="1" applyFont="1" applyFill="1"/>
    <xf numFmtId="0" fontId="3" fillId="13" borderId="0" xfId="1" applyFont="1" applyFill="1"/>
    <xf numFmtId="0" fontId="3" fillId="13" borderId="0" xfId="1" applyFont="1" applyFill="1" applyBorder="1"/>
    <xf numFmtId="0" fontId="4" fillId="13" borderId="0" xfId="1" applyFont="1" applyFill="1"/>
    <xf numFmtId="3" fontId="8" fillId="0" borderId="20" xfId="2" applyNumberFormat="1" applyFont="1" applyBorder="1" applyAlignment="1">
      <alignment horizontal="right"/>
    </xf>
    <xf numFmtId="3" fontId="9" fillId="0" borderId="0" xfId="1" applyNumberFormat="1" applyFont="1"/>
    <xf numFmtId="0" fontId="10" fillId="0" borderId="0" xfId="1" applyFont="1"/>
    <xf numFmtId="0" fontId="11" fillId="0" borderId="21" xfId="1" applyFont="1" applyBorder="1" applyAlignment="1">
      <alignment horizontal="right" vertical="center" wrapText="1"/>
    </xf>
    <xf numFmtId="0" fontId="12" fillId="0" borderId="0" xfId="1" applyFont="1"/>
    <xf numFmtId="166" fontId="1" fillId="14" borderId="0" xfId="1" applyNumberFormat="1" applyFill="1"/>
    <xf numFmtId="0" fontId="3" fillId="12" borderId="0" xfId="1" applyFont="1" applyFill="1" applyAlignment="1"/>
    <xf numFmtId="15" fontId="3" fillId="0" borderId="0" xfId="1" applyNumberFormat="1" applyFont="1" applyAlignment="1">
      <alignment vertical="top" wrapText="1"/>
    </xf>
    <xf numFmtId="0" fontId="3" fillId="0" borderId="0" xfId="1" applyFont="1" applyAlignment="1">
      <alignment vertical="top" wrapText="1"/>
    </xf>
    <xf numFmtId="0" fontId="4" fillId="7" borderId="0" xfId="1" applyFont="1" applyFill="1" applyAlignment="1">
      <alignment horizontal="center"/>
    </xf>
    <xf numFmtId="0" fontId="1" fillId="7" borderId="0" xfId="1" applyFill="1" applyAlignment="1">
      <alignment horizontal="center"/>
    </xf>
    <xf numFmtId="0" fontId="3" fillId="0" borderId="0" xfId="1" applyFont="1" applyAlignment="1">
      <alignment vertical="top"/>
    </xf>
    <xf numFmtId="0" fontId="3" fillId="0" borderId="0" xfId="1" applyFont="1" applyFill="1" applyAlignment="1"/>
  </cellXfs>
  <cellStyles count="7">
    <cellStyle name="Comma 2" xfId="3"/>
    <cellStyle name="Hyperlink 2" xfId="4"/>
    <cellStyle name="Normal" xfId="0" builtinId="0"/>
    <cellStyle name="Normal 2" xfId="1"/>
    <cellStyle name="Normal 2 2" xfId="5"/>
    <cellStyle name="Normal 3" xfId="2"/>
    <cellStyle name="Normal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955282173853633E-2"/>
          <c:y val="3.7424230279435595E-2"/>
          <c:w val="0.90969739429487229"/>
          <c:h val="0.70933994679995516"/>
        </c:manualLayout>
      </c:layout>
      <c:lineChart>
        <c:grouping val="standard"/>
        <c:varyColors val="0"/>
        <c:ser>
          <c:idx val="0"/>
          <c:order val="0"/>
          <c:tx>
            <c:strRef>
              <c:f>GSP!$B$3</c:f>
              <c:strCache>
                <c:ptCount val="1"/>
                <c:pt idx="0">
                  <c:v>Gross State Product (Billion, Actual $)</c:v>
                </c:pt>
              </c:strCache>
            </c:strRef>
          </c:tx>
          <c:spPr>
            <a:ln w="63500">
              <a:solidFill>
                <a:schemeClr val="accent3">
                  <a:lumMod val="75000"/>
                </a:schemeClr>
              </a:solidFill>
            </a:ln>
          </c:spPr>
          <c:marker>
            <c:symbol val="circle"/>
            <c:size val="5"/>
            <c:spPr>
              <a:solidFill>
                <a:schemeClr val="bg1"/>
              </a:solidFill>
            </c:spPr>
          </c:marker>
          <c:cat>
            <c:numRef>
              <c:f>GSP!$C$2:$BD$2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GSP!$C$3:$BD$3</c:f>
              <c:numCache>
                <c:formatCode>0.000</c:formatCode>
                <c:ptCount val="54"/>
                <c:pt idx="0">
                  <c:v>8.3862067327730117</c:v>
                </c:pt>
                <c:pt idx="1">
                  <c:v>8.9129304470769508</c:v>
                </c:pt>
                <c:pt idx="2">
                  <c:v>9.6373047220637194</c:v>
                </c:pt>
                <c:pt idx="3">
                  <c:v>10.319000000000001</c:v>
                </c:pt>
                <c:pt idx="4">
                  <c:v>11.237</c:v>
                </c:pt>
                <c:pt idx="5">
                  <c:v>12.342000000000001</c:v>
                </c:pt>
                <c:pt idx="6">
                  <c:v>13.661</c:v>
                </c:pt>
                <c:pt idx="7">
                  <c:v>14.428000000000001</c:v>
                </c:pt>
                <c:pt idx="8">
                  <c:v>15.962999999999999</c:v>
                </c:pt>
                <c:pt idx="9">
                  <c:v>17.501999999999999</c:v>
                </c:pt>
                <c:pt idx="10">
                  <c:v>18.835999999999999</c:v>
                </c:pt>
                <c:pt idx="11">
                  <c:v>20.631</c:v>
                </c:pt>
                <c:pt idx="12">
                  <c:v>22.802</c:v>
                </c:pt>
                <c:pt idx="13">
                  <c:v>25.274000000000001</c:v>
                </c:pt>
                <c:pt idx="14">
                  <c:v>27.545000000000002</c:v>
                </c:pt>
                <c:pt idx="15">
                  <c:v>29.79</c:v>
                </c:pt>
                <c:pt idx="16">
                  <c:v>32.825000000000003</c:v>
                </c:pt>
                <c:pt idx="17">
                  <c:v>35.432000000000002</c:v>
                </c:pt>
                <c:pt idx="18">
                  <c:v>39.265999999999998</c:v>
                </c:pt>
                <c:pt idx="19">
                  <c:v>43.192999999999998</c:v>
                </c:pt>
                <c:pt idx="20">
                  <c:v>46.982999999999997</c:v>
                </c:pt>
                <c:pt idx="21">
                  <c:v>52.654000000000003</c:v>
                </c:pt>
                <c:pt idx="22">
                  <c:v>55.912999999999997</c:v>
                </c:pt>
                <c:pt idx="23">
                  <c:v>61.796999999999997</c:v>
                </c:pt>
                <c:pt idx="24">
                  <c:v>69.915000000000006</c:v>
                </c:pt>
                <c:pt idx="25">
                  <c:v>77.317999999999998</c:v>
                </c:pt>
                <c:pt idx="26">
                  <c:v>84.402000000000001</c:v>
                </c:pt>
                <c:pt idx="27">
                  <c:v>92.102000000000004</c:v>
                </c:pt>
                <c:pt idx="28">
                  <c:v>102.026</c:v>
                </c:pt>
                <c:pt idx="29">
                  <c:v>108.47</c:v>
                </c:pt>
                <c:pt idx="30">
                  <c:v>113.723</c:v>
                </c:pt>
                <c:pt idx="31">
                  <c:v>116.226</c:v>
                </c:pt>
                <c:pt idx="32">
                  <c:v>119.45399999999999</c:v>
                </c:pt>
                <c:pt idx="33">
                  <c:v>124.745</c:v>
                </c:pt>
                <c:pt idx="34">
                  <c:v>132.05199999999999</c:v>
                </c:pt>
                <c:pt idx="35">
                  <c:v>137.39099999999999</c:v>
                </c:pt>
                <c:pt idx="36">
                  <c:v>142.91</c:v>
                </c:pt>
                <c:pt idx="37">
                  <c:v>154.13900000000001</c:v>
                </c:pt>
                <c:pt idx="38">
                  <c:v>161.95400000000001</c:v>
                </c:pt>
                <c:pt idx="39">
                  <c:v>171.37299999999999</c:v>
                </c:pt>
                <c:pt idx="40">
                  <c:v>180.36699999999999</c:v>
                </c:pt>
                <c:pt idx="41">
                  <c:v>192.65899999999999</c:v>
                </c:pt>
                <c:pt idx="42">
                  <c:v>204.12</c:v>
                </c:pt>
                <c:pt idx="43">
                  <c:v>213.30600000000001</c:v>
                </c:pt>
                <c:pt idx="44">
                  <c:v>228.22300000000001</c:v>
                </c:pt>
                <c:pt idx="45">
                  <c:v>241.46100000000001</c:v>
                </c:pt>
                <c:pt idx="46">
                  <c:v>252.99700000000001</c:v>
                </c:pt>
                <c:pt idx="47">
                  <c:v>264.42599999999999</c:v>
                </c:pt>
                <c:pt idx="48">
                  <c:v>273.33300000000003</c:v>
                </c:pt>
                <c:pt idx="49">
                  <c:v>286.79700000000003</c:v>
                </c:pt>
                <c:pt idx="50">
                  <c:v>295.30399999999997</c:v>
                </c:pt>
                <c:pt idx="51">
                  <c:v>301.10000000000002</c:v>
                </c:pt>
                <c:pt idx="52">
                  <c:v>317.678</c:v>
                </c:pt>
                <c:pt idx="53">
                  <c:v>322.23399999999998</c:v>
                </c:pt>
              </c:numCache>
            </c:numRef>
          </c:val>
          <c:smooth val="0"/>
        </c:ser>
        <c:dLbls>
          <c:showLegendKey val="0"/>
          <c:showVal val="0"/>
          <c:showCatName val="0"/>
          <c:showSerName val="0"/>
          <c:showPercent val="0"/>
          <c:showBubbleSize val="0"/>
        </c:dLbls>
        <c:marker val="1"/>
        <c:smooth val="0"/>
        <c:axId val="152773376"/>
        <c:axId val="152776064"/>
      </c:lineChart>
      <c:catAx>
        <c:axId val="1527733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52776064"/>
        <c:crosses val="autoZero"/>
        <c:auto val="1"/>
        <c:lblAlgn val="ctr"/>
        <c:lblOffset val="100"/>
        <c:tickLblSkip val="3"/>
        <c:noMultiLvlLbl val="0"/>
      </c:catAx>
      <c:valAx>
        <c:axId val="152776064"/>
        <c:scaling>
          <c:orientation val="minMax"/>
        </c:scaling>
        <c:delete val="0"/>
        <c:axPos val="l"/>
        <c:majorGridlines/>
        <c:title>
          <c:tx>
            <c:rich>
              <a:bodyPr/>
              <a:lstStyle/>
              <a:p>
                <a:pPr>
                  <a:defRPr/>
                </a:pPr>
                <a:r>
                  <a:rPr lang="en-US"/>
                  <a:t>Billions of Dollars</a:t>
                </a: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2773376"/>
        <c:crosses val="autoZero"/>
        <c:crossBetween val="between"/>
      </c:valAx>
    </c:plotArea>
    <c:legend>
      <c:legendPos val="r"/>
      <c:layout>
        <c:manualLayout>
          <c:xMode val="edge"/>
          <c:yMode val="edge"/>
          <c:x val="0.18471286185468797"/>
          <c:y val="0.85560596883431528"/>
          <c:w val="0.69979762841285542"/>
          <c:h val="0.13822623570655068"/>
        </c:manualLayout>
      </c:layou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955282173853633E-2"/>
          <c:y val="3.7424230279435595E-2"/>
          <c:w val="0.9042178837234387"/>
          <c:h val="0.74174718900878134"/>
        </c:manualLayout>
      </c:layout>
      <c:lineChart>
        <c:grouping val="standard"/>
        <c:varyColors val="0"/>
        <c:ser>
          <c:idx val="0"/>
          <c:order val="0"/>
          <c:tx>
            <c:strRef>
              <c:f>GSP!$B$4</c:f>
              <c:strCache>
                <c:ptCount val="1"/>
                <c:pt idx="0">
                  <c:v>Gross State Product (Billion, 2000 $)</c:v>
                </c:pt>
              </c:strCache>
            </c:strRef>
          </c:tx>
          <c:spPr>
            <a:ln w="63500">
              <a:solidFill>
                <a:schemeClr val="accent3">
                  <a:lumMod val="75000"/>
                </a:schemeClr>
              </a:solidFill>
            </a:ln>
          </c:spPr>
          <c:marker>
            <c:symbol val="circle"/>
            <c:size val="5"/>
            <c:spPr>
              <a:solidFill>
                <a:schemeClr val="bg1"/>
              </a:solidFill>
            </c:spPr>
          </c:marker>
          <c:cat>
            <c:numRef>
              <c:f>GSP!$C$2:$BD$2</c:f>
              <c:numCache>
                <c:formatCode>General</c:formatCode>
                <c:ptCount val="54"/>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numCache>
            </c:numRef>
          </c:cat>
          <c:val>
            <c:numRef>
              <c:f>GSP!$C$4:$BD$4</c:f>
              <c:numCache>
                <c:formatCode>0.000</c:formatCode>
                <c:ptCount val="54"/>
                <c:pt idx="0">
                  <c:v>39.97698796731175</c:v>
                </c:pt>
                <c:pt idx="1">
                  <c:v>42.015663139698511</c:v>
                </c:pt>
                <c:pt idx="2">
                  <c:v>44.817865475646975</c:v>
                </c:pt>
                <c:pt idx="3">
                  <c:v>47.482397767973012</c:v>
                </c:pt>
                <c:pt idx="4">
                  <c:v>50.918894801410829</c:v>
                </c:pt>
                <c:pt idx="5">
                  <c:v>54.926516090165165</c:v>
                </c:pt>
                <c:pt idx="6">
                  <c:v>59.119638107791438</c:v>
                </c:pt>
                <c:pt idx="7">
                  <c:v>60.573000994553645</c:v>
                </c:pt>
                <c:pt idx="8">
                  <c:v>64.286392013447212</c:v>
                </c:pt>
                <c:pt idx="9">
                  <c:v>67.16740092644703</c:v>
                </c:pt>
                <c:pt idx="10">
                  <c:v>68.666155035571833</c:v>
                </c:pt>
                <c:pt idx="11">
                  <c:v>71.627942544941845</c:v>
                </c:pt>
                <c:pt idx="12">
                  <c:v>75.892802207704435</c:v>
                </c:pt>
                <c:pt idx="13">
                  <c:v>79.697790196357445</c:v>
                </c:pt>
                <c:pt idx="14">
                  <c:v>79.630237901121845</c:v>
                </c:pt>
                <c:pt idx="15">
                  <c:v>78.681706939188985</c:v>
                </c:pt>
                <c:pt idx="16">
                  <c:v>81.992667446250962</c:v>
                </c:pt>
                <c:pt idx="17">
                  <c:v>83.20151794654447</c:v>
                </c:pt>
                <c:pt idx="18">
                  <c:v>86.158740148514852</c:v>
                </c:pt>
                <c:pt idx="19">
                  <c:v>87.49639795708508</c:v>
                </c:pt>
                <c:pt idx="20">
                  <c:v>87.221251931896731</c:v>
                </c:pt>
                <c:pt idx="21">
                  <c:v>89.375186941120148</c:v>
                </c:pt>
                <c:pt idx="22">
                  <c:v>89.448489695372842</c:v>
                </c:pt>
                <c:pt idx="23">
                  <c:v>95.101273527420446</c:v>
                </c:pt>
                <c:pt idx="24">
                  <c:v>103.70034810761972</c:v>
                </c:pt>
                <c:pt idx="25">
                  <c:v>111.30974317916071</c:v>
                </c:pt>
                <c:pt idx="26">
                  <c:v>118.88053281853283</c:v>
                </c:pt>
                <c:pt idx="27">
                  <c:v>126.06642569946268</c:v>
                </c:pt>
                <c:pt idx="28">
                  <c:v>135.01371621783008</c:v>
                </c:pt>
                <c:pt idx="29">
                  <c:v>138.31727164187691</c:v>
                </c:pt>
                <c:pt idx="30">
                  <c:v>139.6269134915029</c:v>
                </c:pt>
                <c:pt idx="31">
                  <c:v>137.81549253611558</c:v>
                </c:pt>
                <c:pt idx="32">
                  <c:v>138.36173595703815</c:v>
                </c:pt>
                <c:pt idx="33">
                  <c:v>141.36671628911841</c:v>
                </c:pt>
                <c:pt idx="34">
                  <c:v>146.559666015625</c:v>
                </c:pt>
                <c:pt idx="35">
                  <c:v>149.373282684949</c:v>
                </c:pt>
                <c:pt idx="36">
                  <c:v>152.47138900924324</c:v>
                </c:pt>
                <c:pt idx="37">
                  <c:v>161.59848540003549</c:v>
                </c:pt>
                <c:pt idx="38">
                  <c:v>167.89344339324768</c:v>
                </c:pt>
                <c:pt idx="39">
                  <c:v>175.0841592637839</c:v>
                </c:pt>
                <c:pt idx="40">
                  <c:v>180.36699999999999</c:v>
                </c:pt>
                <c:pt idx="41">
                  <c:v>188.40201183673469</c:v>
                </c:pt>
                <c:pt idx="42">
                  <c:v>196.42877222692638</c:v>
                </c:pt>
                <c:pt idx="43">
                  <c:v>200.94513264612115</c:v>
                </c:pt>
                <c:pt idx="44">
                  <c:v>209.06566374909585</c:v>
                </c:pt>
                <c:pt idx="45">
                  <c:v>214.04793267000005</c:v>
                </c:pt>
                <c:pt idx="46">
                  <c:v>217.20004512042769</c:v>
                </c:pt>
                <c:pt idx="47">
                  <c:v>220.69192029299342</c:v>
                </c:pt>
                <c:pt idx="48">
                  <c:v>223.35435460855621</c:v>
                </c:pt>
                <c:pt idx="49">
                  <c:v>231.93626473566576</c:v>
                </c:pt>
                <c:pt idx="50">
                  <c:v>234.8</c:v>
                </c:pt>
                <c:pt idx="51">
                  <c:v>234.36308455527262</c:v>
                </c:pt>
                <c:pt idx="52">
                  <c:v>239.54819247930729</c:v>
                </c:pt>
                <c:pt idx="53">
                  <c:v>240.47313432835819</c:v>
                </c:pt>
              </c:numCache>
            </c:numRef>
          </c:val>
          <c:smooth val="0"/>
        </c:ser>
        <c:dLbls>
          <c:showLegendKey val="0"/>
          <c:showVal val="0"/>
          <c:showCatName val="0"/>
          <c:showSerName val="0"/>
          <c:showPercent val="0"/>
          <c:showBubbleSize val="0"/>
        </c:dLbls>
        <c:marker val="1"/>
        <c:smooth val="0"/>
        <c:axId val="154266624"/>
        <c:axId val="154276992"/>
      </c:lineChart>
      <c:catAx>
        <c:axId val="15426662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54276992"/>
        <c:crosses val="autoZero"/>
        <c:auto val="1"/>
        <c:lblAlgn val="ctr"/>
        <c:lblOffset val="100"/>
        <c:tickLblSkip val="3"/>
        <c:noMultiLvlLbl val="0"/>
      </c:catAx>
      <c:valAx>
        <c:axId val="154276992"/>
        <c:scaling>
          <c:orientation val="minMax"/>
        </c:scaling>
        <c:delete val="0"/>
        <c:axPos val="l"/>
        <c:majorGridlines/>
        <c:title>
          <c:tx>
            <c:rich>
              <a:bodyPr/>
              <a:lstStyle/>
              <a:p>
                <a:pPr>
                  <a:defRPr/>
                </a:pPr>
                <a:r>
                  <a:rPr lang="en-US"/>
                  <a:t>Billions</a:t>
                </a:r>
                <a:r>
                  <a:rPr lang="en-US" baseline="0"/>
                  <a:t> of Dollars</a:t>
                </a:r>
                <a:endParaRPr lang="en-US"/>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4266624"/>
        <c:crosses val="autoZero"/>
        <c:crossBetween val="between"/>
      </c:valAx>
    </c:plotArea>
    <c:legend>
      <c:legendPos val="b"/>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48</xdr:col>
      <xdr:colOff>762000</xdr:colOff>
      <xdr:row>8</xdr:row>
      <xdr:rowOff>76200</xdr:rowOff>
    </xdr:from>
    <xdr:to>
      <xdr:col>56</xdr:col>
      <xdr:colOff>425450</xdr:colOff>
      <xdr:row>24</xdr:row>
      <xdr:rowOff>31750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48</xdr:col>
      <xdr:colOff>762000</xdr:colOff>
      <xdr:row>25</xdr:row>
      <xdr:rowOff>12700</xdr:rowOff>
    </xdr:from>
    <xdr:to>
      <xdr:col>56</xdr:col>
      <xdr:colOff>463550</xdr:colOff>
      <xdr:row>39</xdr:row>
      <xdr:rowOff>19050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6"/>
  <sheetViews>
    <sheetView workbookViewId="0">
      <selection activeCell="B21" sqref="B21"/>
    </sheetView>
  </sheetViews>
  <sheetFormatPr defaultColWidth="13" defaultRowHeight="13.5" x14ac:dyDescent="0.3"/>
  <cols>
    <col min="1" max="1" width="6.54296875" style="125" customWidth="1"/>
    <col min="2" max="2" width="54.1796875" style="6" customWidth="1"/>
    <col min="3" max="56" width="18.36328125" style="6" customWidth="1"/>
    <col min="57" max="58" width="14.81640625" style="6" customWidth="1"/>
    <col min="59" max="59" width="13" style="124" bestFit="1" customWidth="1"/>
    <col min="60" max="60" width="18.36328125" style="6" customWidth="1"/>
    <col min="61" max="256" width="13" style="6"/>
    <col min="257" max="257" width="6.54296875" style="6" customWidth="1"/>
    <col min="258" max="258" width="54.1796875" style="6" customWidth="1"/>
    <col min="259" max="312" width="18.36328125" style="6" customWidth="1"/>
    <col min="313" max="314" width="14.81640625" style="6" customWidth="1"/>
    <col min="315" max="315" width="13" style="6" bestFit="1" customWidth="1"/>
    <col min="316" max="316" width="18.36328125" style="6" customWidth="1"/>
    <col min="317" max="512" width="13" style="6"/>
    <col min="513" max="513" width="6.54296875" style="6" customWidth="1"/>
    <col min="514" max="514" width="54.1796875" style="6" customWidth="1"/>
    <col min="515" max="568" width="18.36328125" style="6" customWidth="1"/>
    <col min="569" max="570" width="14.81640625" style="6" customWidth="1"/>
    <col min="571" max="571" width="13" style="6" bestFit="1" customWidth="1"/>
    <col min="572" max="572" width="18.36328125" style="6" customWidth="1"/>
    <col min="573" max="768" width="13" style="6"/>
    <col min="769" max="769" width="6.54296875" style="6" customWidth="1"/>
    <col min="770" max="770" width="54.1796875" style="6" customWidth="1"/>
    <col min="771" max="824" width="18.36328125" style="6" customWidth="1"/>
    <col min="825" max="826" width="14.81640625" style="6" customWidth="1"/>
    <col min="827" max="827" width="13" style="6" bestFit="1" customWidth="1"/>
    <col min="828" max="828" width="18.36328125" style="6" customWidth="1"/>
    <col min="829" max="1024" width="13" style="6"/>
    <col min="1025" max="1025" width="6.54296875" style="6" customWidth="1"/>
    <col min="1026" max="1026" width="54.1796875" style="6" customWidth="1"/>
    <col min="1027" max="1080" width="18.36328125" style="6" customWidth="1"/>
    <col min="1081" max="1082" width="14.81640625" style="6" customWidth="1"/>
    <col min="1083" max="1083" width="13" style="6" bestFit="1" customWidth="1"/>
    <col min="1084" max="1084" width="18.36328125" style="6" customWidth="1"/>
    <col min="1085" max="1280" width="13" style="6"/>
    <col min="1281" max="1281" width="6.54296875" style="6" customWidth="1"/>
    <col min="1282" max="1282" width="54.1796875" style="6" customWidth="1"/>
    <col min="1283" max="1336" width="18.36328125" style="6" customWidth="1"/>
    <col min="1337" max="1338" width="14.81640625" style="6" customWidth="1"/>
    <col min="1339" max="1339" width="13" style="6" bestFit="1" customWidth="1"/>
    <col min="1340" max="1340" width="18.36328125" style="6" customWidth="1"/>
    <col min="1341" max="1536" width="13" style="6"/>
    <col min="1537" max="1537" width="6.54296875" style="6" customWidth="1"/>
    <col min="1538" max="1538" width="54.1796875" style="6" customWidth="1"/>
    <col min="1539" max="1592" width="18.36328125" style="6" customWidth="1"/>
    <col min="1593" max="1594" width="14.81640625" style="6" customWidth="1"/>
    <col min="1595" max="1595" width="13" style="6" bestFit="1" customWidth="1"/>
    <col min="1596" max="1596" width="18.36328125" style="6" customWidth="1"/>
    <col min="1597" max="1792" width="13" style="6"/>
    <col min="1793" max="1793" width="6.54296875" style="6" customWidth="1"/>
    <col min="1794" max="1794" width="54.1796875" style="6" customWidth="1"/>
    <col min="1795" max="1848" width="18.36328125" style="6" customWidth="1"/>
    <col min="1849" max="1850" width="14.81640625" style="6" customWidth="1"/>
    <col min="1851" max="1851" width="13" style="6" bestFit="1" customWidth="1"/>
    <col min="1852" max="1852" width="18.36328125" style="6" customWidth="1"/>
    <col min="1853" max="2048" width="13" style="6"/>
    <col min="2049" max="2049" width="6.54296875" style="6" customWidth="1"/>
    <col min="2050" max="2050" width="54.1796875" style="6" customWidth="1"/>
    <col min="2051" max="2104" width="18.36328125" style="6" customWidth="1"/>
    <col min="2105" max="2106" width="14.81640625" style="6" customWidth="1"/>
    <col min="2107" max="2107" width="13" style="6" bestFit="1" customWidth="1"/>
    <col min="2108" max="2108" width="18.36328125" style="6" customWidth="1"/>
    <col min="2109" max="2304" width="13" style="6"/>
    <col min="2305" max="2305" width="6.54296875" style="6" customWidth="1"/>
    <col min="2306" max="2306" width="54.1796875" style="6" customWidth="1"/>
    <col min="2307" max="2360" width="18.36328125" style="6" customWidth="1"/>
    <col min="2361" max="2362" width="14.81640625" style="6" customWidth="1"/>
    <col min="2363" max="2363" width="13" style="6" bestFit="1" customWidth="1"/>
    <col min="2364" max="2364" width="18.36328125" style="6" customWidth="1"/>
    <col min="2365" max="2560" width="13" style="6"/>
    <col min="2561" max="2561" width="6.54296875" style="6" customWidth="1"/>
    <col min="2562" max="2562" width="54.1796875" style="6" customWidth="1"/>
    <col min="2563" max="2616" width="18.36328125" style="6" customWidth="1"/>
    <col min="2617" max="2618" width="14.81640625" style="6" customWidth="1"/>
    <col min="2619" max="2619" width="13" style="6" bestFit="1" customWidth="1"/>
    <col min="2620" max="2620" width="18.36328125" style="6" customWidth="1"/>
    <col min="2621" max="2816" width="13" style="6"/>
    <col min="2817" max="2817" width="6.54296875" style="6" customWidth="1"/>
    <col min="2818" max="2818" width="54.1796875" style="6" customWidth="1"/>
    <col min="2819" max="2872" width="18.36328125" style="6" customWidth="1"/>
    <col min="2873" max="2874" width="14.81640625" style="6" customWidth="1"/>
    <col min="2875" max="2875" width="13" style="6" bestFit="1" customWidth="1"/>
    <col min="2876" max="2876" width="18.36328125" style="6" customWidth="1"/>
    <col min="2877" max="3072" width="13" style="6"/>
    <col min="3073" max="3073" width="6.54296875" style="6" customWidth="1"/>
    <col min="3074" max="3074" width="54.1796875" style="6" customWidth="1"/>
    <col min="3075" max="3128" width="18.36328125" style="6" customWidth="1"/>
    <col min="3129" max="3130" width="14.81640625" style="6" customWidth="1"/>
    <col min="3131" max="3131" width="13" style="6" bestFit="1" customWidth="1"/>
    <col min="3132" max="3132" width="18.36328125" style="6" customWidth="1"/>
    <col min="3133" max="3328" width="13" style="6"/>
    <col min="3329" max="3329" width="6.54296875" style="6" customWidth="1"/>
    <col min="3330" max="3330" width="54.1796875" style="6" customWidth="1"/>
    <col min="3331" max="3384" width="18.36328125" style="6" customWidth="1"/>
    <col min="3385" max="3386" width="14.81640625" style="6" customWidth="1"/>
    <col min="3387" max="3387" width="13" style="6" bestFit="1" customWidth="1"/>
    <col min="3388" max="3388" width="18.36328125" style="6" customWidth="1"/>
    <col min="3389" max="3584" width="13" style="6"/>
    <col min="3585" max="3585" width="6.54296875" style="6" customWidth="1"/>
    <col min="3586" max="3586" width="54.1796875" style="6" customWidth="1"/>
    <col min="3587" max="3640" width="18.36328125" style="6" customWidth="1"/>
    <col min="3641" max="3642" width="14.81640625" style="6" customWidth="1"/>
    <col min="3643" max="3643" width="13" style="6" bestFit="1" customWidth="1"/>
    <col min="3644" max="3644" width="18.36328125" style="6" customWidth="1"/>
    <col min="3645" max="3840" width="13" style="6"/>
    <col min="3841" max="3841" width="6.54296875" style="6" customWidth="1"/>
    <col min="3842" max="3842" width="54.1796875" style="6" customWidth="1"/>
    <col min="3843" max="3896" width="18.36328125" style="6" customWidth="1"/>
    <col min="3897" max="3898" width="14.81640625" style="6" customWidth="1"/>
    <col min="3899" max="3899" width="13" style="6" bestFit="1" customWidth="1"/>
    <col min="3900" max="3900" width="18.36328125" style="6" customWidth="1"/>
    <col min="3901" max="4096" width="13" style="6"/>
    <col min="4097" max="4097" width="6.54296875" style="6" customWidth="1"/>
    <col min="4098" max="4098" width="54.1796875" style="6" customWidth="1"/>
    <col min="4099" max="4152" width="18.36328125" style="6" customWidth="1"/>
    <col min="4153" max="4154" width="14.81640625" style="6" customWidth="1"/>
    <col min="4155" max="4155" width="13" style="6" bestFit="1" customWidth="1"/>
    <col min="4156" max="4156" width="18.36328125" style="6" customWidth="1"/>
    <col min="4157" max="4352" width="13" style="6"/>
    <col min="4353" max="4353" width="6.54296875" style="6" customWidth="1"/>
    <col min="4354" max="4354" width="54.1796875" style="6" customWidth="1"/>
    <col min="4355" max="4408" width="18.36328125" style="6" customWidth="1"/>
    <col min="4409" max="4410" width="14.81640625" style="6" customWidth="1"/>
    <col min="4411" max="4411" width="13" style="6" bestFit="1" customWidth="1"/>
    <col min="4412" max="4412" width="18.36328125" style="6" customWidth="1"/>
    <col min="4413" max="4608" width="13" style="6"/>
    <col min="4609" max="4609" width="6.54296875" style="6" customWidth="1"/>
    <col min="4610" max="4610" width="54.1796875" style="6" customWidth="1"/>
    <col min="4611" max="4664" width="18.36328125" style="6" customWidth="1"/>
    <col min="4665" max="4666" width="14.81640625" style="6" customWidth="1"/>
    <col min="4667" max="4667" width="13" style="6" bestFit="1" customWidth="1"/>
    <col min="4668" max="4668" width="18.36328125" style="6" customWidth="1"/>
    <col min="4669" max="4864" width="13" style="6"/>
    <col min="4865" max="4865" width="6.54296875" style="6" customWidth="1"/>
    <col min="4866" max="4866" width="54.1796875" style="6" customWidth="1"/>
    <col min="4867" max="4920" width="18.36328125" style="6" customWidth="1"/>
    <col min="4921" max="4922" width="14.81640625" style="6" customWidth="1"/>
    <col min="4923" max="4923" width="13" style="6" bestFit="1" customWidth="1"/>
    <col min="4924" max="4924" width="18.36328125" style="6" customWidth="1"/>
    <col min="4925" max="5120" width="13" style="6"/>
    <col min="5121" max="5121" width="6.54296875" style="6" customWidth="1"/>
    <col min="5122" max="5122" width="54.1796875" style="6" customWidth="1"/>
    <col min="5123" max="5176" width="18.36328125" style="6" customWidth="1"/>
    <col min="5177" max="5178" width="14.81640625" style="6" customWidth="1"/>
    <col min="5179" max="5179" width="13" style="6" bestFit="1" customWidth="1"/>
    <col min="5180" max="5180" width="18.36328125" style="6" customWidth="1"/>
    <col min="5181" max="5376" width="13" style="6"/>
    <col min="5377" max="5377" width="6.54296875" style="6" customWidth="1"/>
    <col min="5378" max="5378" width="54.1796875" style="6" customWidth="1"/>
    <col min="5379" max="5432" width="18.36328125" style="6" customWidth="1"/>
    <col min="5433" max="5434" width="14.81640625" style="6" customWidth="1"/>
    <col min="5435" max="5435" width="13" style="6" bestFit="1" customWidth="1"/>
    <col min="5436" max="5436" width="18.36328125" style="6" customWidth="1"/>
    <col min="5437" max="5632" width="13" style="6"/>
    <col min="5633" max="5633" width="6.54296875" style="6" customWidth="1"/>
    <col min="5634" max="5634" width="54.1796875" style="6" customWidth="1"/>
    <col min="5635" max="5688" width="18.36328125" style="6" customWidth="1"/>
    <col min="5689" max="5690" width="14.81640625" style="6" customWidth="1"/>
    <col min="5691" max="5691" width="13" style="6" bestFit="1" customWidth="1"/>
    <col min="5692" max="5692" width="18.36328125" style="6" customWidth="1"/>
    <col min="5693" max="5888" width="13" style="6"/>
    <col min="5889" max="5889" width="6.54296875" style="6" customWidth="1"/>
    <col min="5890" max="5890" width="54.1796875" style="6" customWidth="1"/>
    <col min="5891" max="5944" width="18.36328125" style="6" customWidth="1"/>
    <col min="5945" max="5946" width="14.81640625" style="6" customWidth="1"/>
    <col min="5947" max="5947" width="13" style="6" bestFit="1" customWidth="1"/>
    <col min="5948" max="5948" width="18.36328125" style="6" customWidth="1"/>
    <col min="5949" max="6144" width="13" style="6"/>
    <col min="6145" max="6145" width="6.54296875" style="6" customWidth="1"/>
    <col min="6146" max="6146" width="54.1796875" style="6" customWidth="1"/>
    <col min="6147" max="6200" width="18.36328125" style="6" customWidth="1"/>
    <col min="6201" max="6202" width="14.81640625" style="6" customWidth="1"/>
    <col min="6203" max="6203" width="13" style="6" bestFit="1" customWidth="1"/>
    <col min="6204" max="6204" width="18.36328125" style="6" customWidth="1"/>
    <col min="6205" max="6400" width="13" style="6"/>
    <col min="6401" max="6401" width="6.54296875" style="6" customWidth="1"/>
    <col min="6402" max="6402" width="54.1796875" style="6" customWidth="1"/>
    <col min="6403" max="6456" width="18.36328125" style="6" customWidth="1"/>
    <col min="6457" max="6458" width="14.81640625" style="6" customWidth="1"/>
    <col min="6459" max="6459" width="13" style="6" bestFit="1" customWidth="1"/>
    <col min="6460" max="6460" width="18.36328125" style="6" customWidth="1"/>
    <col min="6461" max="6656" width="13" style="6"/>
    <col min="6657" max="6657" width="6.54296875" style="6" customWidth="1"/>
    <col min="6658" max="6658" width="54.1796875" style="6" customWidth="1"/>
    <col min="6659" max="6712" width="18.36328125" style="6" customWidth="1"/>
    <col min="6713" max="6714" width="14.81640625" style="6" customWidth="1"/>
    <col min="6715" max="6715" width="13" style="6" bestFit="1" customWidth="1"/>
    <col min="6716" max="6716" width="18.36328125" style="6" customWidth="1"/>
    <col min="6717" max="6912" width="13" style="6"/>
    <col min="6913" max="6913" width="6.54296875" style="6" customWidth="1"/>
    <col min="6914" max="6914" width="54.1796875" style="6" customWidth="1"/>
    <col min="6915" max="6968" width="18.36328125" style="6" customWidth="1"/>
    <col min="6969" max="6970" width="14.81640625" style="6" customWidth="1"/>
    <col min="6971" max="6971" width="13" style="6" bestFit="1" customWidth="1"/>
    <col min="6972" max="6972" width="18.36328125" style="6" customWidth="1"/>
    <col min="6973" max="7168" width="13" style="6"/>
    <col min="7169" max="7169" width="6.54296875" style="6" customWidth="1"/>
    <col min="7170" max="7170" width="54.1796875" style="6" customWidth="1"/>
    <col min="7171" max="7224" width="18.36328125" style="6" customWidth="1"/>
    <col min="7225" max="7226" width="14.81640625" style="6" customWidth="1"/>
    <col min="7227" max="7227" width="13" style="6" bestFit="1" customWidth="1"/>
    <col min="7228" max="7228" width="18.36328125" style="6" customWidth="1"/>
    <col min="7229" max="7424" width="13" style="6"/>
    <col min="7425" max="7425" width="6.54296875" style="6" customWidth="1"/>
    <col min="7426" max="7426" width="54.1796875" style="6" customWidth="1"/>
    <col min="7427" max="7480" width="18.36328125" style="6" customWidth="1"/>
    <col min="7481" max="7482" width="14.81640625" style="6" customWidth="1"/>
    <col min="7483" max="7483" width="13" style="6" bestFit="1" customWidth="1"/>
    <col min="7484" max="7484" width="18.36328125" style="6" customWidth="1"/>
    <col min="7485" max="7680" width="13" style="6"/>
    <col min="7681" max="7681" width="6.54296875" style="6" customWidth="1"/>
    <col min="7682" max="7682" width="54.1796875" style="6" customWidth="1"/>
    <col min="7683" max="7736" width="18.36328125" style="6" customWidth="1"/>
    <col min="7737" max="7738" width="14.81640625" style="6" customWidth="1"/>
    <col min="7739" max="7739" width="13" style="6" bestFit="1" customWidth="1"/>
    <col min="7740" max="7740" width="18.36328125" style="6" customWidth="1"/>
    <col min="7741" max="7936" width="13" style="6"/>
    <col min="7937" max="7937" width="6.54296875" style="6" customWidth="1"/>
    <col min="7938" max="7938" width="54.1796875" style="6" customWidth="1"/>
    <col min="7939" max="7992" width="18.36328125" style="6" customWidth="1"/>
    <col min="7993" max="7994" width="14.81640625" style="6" customWidth="1"/>
    <col min="7995" max="7995" width="13" style="6" bestFit="1" customWidth="1"/>
    <col min="7996" max="7996" width="18.36328125" style="6" customWidth="1"/>
    <col min="7997" max="8192" width="13" style="6"/>
    <col min="8193" max="8193" width="6.54296875" style="6" customWidth="1"/>
    <col min="8194" max="8194" width="54.1796875" style="6" customWidth="1"/>
    <col min="8195" max="8248" width="18.36328125" style="6" customWidth="1"/>
    <col min="8249" max="8250" width="14.81640625" style="6" customWidth="1"/>
    <col min="8251" max="8251" width="13" style="6" bestFit="1" customWidth="1"/>
    <col min="8252" max="8252" width="18.36328125" style="6" customWidth="1"/>
    <col min="8253" max="8448" width="13" style="6"/>
    <col min="8449" max="8449" width="6.54296875" style="6" customWidth="1"/>
    <col min="8450" max="8450" width="54.1796875" style="6" customWidth="1"/>
    <col min="8451" max="8504" width="18.36328125" style="6" customWidth="1"/>
    <col min="8505" max="8506" width="14.81640625" style="6" customWidth="1"/>
    <col min="8507" max="8507" width="13" style="6" bestFit="1" customWidth="1"/>
    <col min="8508" max="8508" width="18.36328125" style="6" customWidth="1"/>
    <col min="8509" max="8704" width="13" style="6"/>
    <col min="8705" max="8705" width="6.54296875" style="6" customWidth="1"/>
    <col min="8706" max="8706" width="54.1796875" style="6" customWidth="1"/>
    <col min="8707" max="8760" width="18.36328125" style="6" customWidth="1"/>
    <col min="8761" max="8762" width="14.81640625" style="6" customWidth="1"/>
    <col min="8763" max="8763" width="13" style="6" bestFit="1" customWidth="1"/>
    <col min="8764" max="8764" width="18.36328125" style="6" customWidth="1"/>
    <col min="8765" max="8960" width="13" style="6"/>
    <col min="8961" max="8961" width="6.54296875" style="6" customWidth="1"/>
    <col min="8962" max="8962" width="54.1796875" style="6" customWidth="1"/>
    <col min="8963" max="9016" width="18.36328125" style="6" customWidth="1"/>
    <col min="9017" max="9018" width="14.81640625" style="6" customWidth="1"/>
    <col min="9019" max="9019" width="13" style="6" bestFit="1" customWidth="1"/>
    <col min="9020" max="9020" width="18.36328125" style="6" customWidth="1"/>
    <col min="9021" max="9216" width="13" style="6"/>
    <col min="9217" max="9217" width="6.54296875" style="6" customWidth="1"/>
    <col min="9218" max="9218" width="54.1796875" style="6" customWidth="1"/>
    <col min="9219" max="9272" width="18.36328125" style="6" customWidth="1"/>
    <col min="9273" max="9274" width="14.81640625" style="6" customWidth="1"/>
    <col min="9275" max="9275" width="13" style="6" bestFit="1" customWidth="1"/>
    <col min="9276" max="9276" width="18.36328125" style="6" customWidth="1"/>
    <col min="9277" max="9472" width="13" style="6"/>
    <col min="9473" max="9473" width="6.54296875" style="6" customWidth="1"/>
    <col min="9474" max="9474" width="54.1796875" style="6" customWidth="1"/>
    <col min="9475" max="9528" width="18.36328125" style="6" customWidth="1"/>
    <col min="9529" max="9530" width="14.81640625" style="6" customWidth="1"/>
    <col min="9531" max="9531" width="13" style="6" bestFit="1" customWidth="1"/>
    <col min="9532" max="9532" width="18.36328125" style="6" customWidth="1"/>
    <col min="9533" max="9728" width="13" style="6"/>
    <col min="9729" max="9729" width="6.54296875" style="6" customWidth="1"/>
    <col min="9730" max="9730" width="54.1796875" style="6" customWidth="1"/>
    <col min="9731" max="9784" width="18.36328125" style="6" customWidth="1"/>
    <col min="9785" max="9786" width="14.81640625" style="6" customWidth="1"/>
    <col min="9787" max="9787" width="13" style="6" bestFit="1" customWidth="1"/>
    <col min="9788" max="9788" width="18.36328125" style="6" customWidth="1"/>
    <col min="9789" max="9984" width="13" style="6"/>
    <col min="9985" max="9985" width="6.54296875" style="6" customWidth="1"/>
    <col min="9986" max="9986" width="54.1796875" style="6" customWidth="1"/>
    <col min="9987" max="10040" width="18.36328125" style="6" customWidth="1"/>
    <col min="10041" max="10042" width="14.81640625" style="6" customWidth="1"/>
    <col min="10043" max="10043" width="13" style="6" bestFit="1" customWidth="1"/>
    <col min="10044" max="10044" width="18.36328125" style="6" customWidth="1"/>
    <col min="10045" max="10240" width="13" style="6"/>
    <col min="10241" max="10241" width="6.54296875" style="6" customWidth="1"/>
    <col min="10242" max="10242" width="54.1796875" style="6" customWidth="1"/>
    <col min="10243" max="10296" width="18.36328125" style="6" customWidth="1"/>
    <col min="10297" max="10298" width="14.81640625" style="6" customWidth="1"/>
    <col min="10299" max="10299" width="13" style="6" bestFit="1" customWidth="1"/>
    <col min="10300" max="10300" width="18.36328125" style="6" customWidth="1"/>
    <col min="10301" max="10496" width="13" style="6"/>
    <col min="10497" max="10497" width="6.54296875" style="6" customWidth="1"/>
    <col min="10498" max="10498" width="54.1796875" style="6" customWidth="1"/>
    <col min="10499" max="10552" width="18.36328125" style="6" customWidth="1"/>
    <col min="10553" max="10554" width="14.81640625" style="6" customWidth="1"/>
    <col min="10555" max="10555" width="13" style="6" bestFit="1" customWidth="1"/>
    <col min="10556" max="10556" width="18.36328125" style="6" customWidth="1"/>
    <col min="10557" max="10752" width="13" style="6"/>
    <col min="10753" max="10753" width="6.54296875" style="6" customWidth="1"/>
    <col min="10754" max="10754" width="54.1796875" style="6" customWidth="1"/>
    <col min="10755" max="10808" width="18.36328125" style="6" customWidth="1"/>
    <col min="10809" max="10810" width="14.81640625" style="6" customWidth="1"/>
    <col min="10811" max="10811" width="13" style="6" bestFit="1" customWidth="1"/>
    <col min="10812" max="10812" width="18.36328125" style="6" customWidth="1"/>
    <col min="10813" max="11008" width="13" style="6"/>
    <col min="11009" max="11009" width="6.54296875" style="6" customWidth="1"/>
    <col min="11010" max="11010" width="54.1796875" style="6" customWidth="1"/>
    <col min="11011" max="11064" width="18.36328125" style="6" customWidth="1"/>
    <col min="11065" max="11066" width="14.81640625" style="6" customWidth="1"/>
    <col min="11067" max="11067" width="13" style="6" bestFit="1" customWidth="1"/>
    <col min="11068" max="11068" width="18.36328125" style="6" customWidth="1"/>
    <col min="11069" max="11264" width="13" style="6"/>
    <col min="11265" max="11265" width="6.54296875" style="6" customWidth="1"/>
    <col min="11266" max="11266" width="54.1796875" style="6" customWidth="1"/>
    <col min="11267" max="11320" width="18.36328125" style="6" customWidth="1"/>
    <col min="11321" max="11322" width="14.81640625" style="6" customWidth="1"/>
    <col min="11323" max="11323" width="13" style="6" bestFit="1" customWidth="1"/>
    <col min="11324" max="11324" width="18.36328125" style="6" customWidth="1"/>
    <col min="11325" max="11520" width="13" style="6"/>
    <col min="11521" max="11521" width="6.54296875" style="6" customWidth="1"/>
    <col min="11522" max="11522" width="54.1796875" style="6" customWidth="1"/>
    <col min="11523" max="11576" width="18.36328125" style="6" customWidth="1"/>
    <col min="11577" max="11578" width="14.81640625" style="6" customWidth="1"/>
    <col min="11579" max="11579" width="13" style="6" bestFit="1" customWidth="1"/>
    <col min="11580" max="11580" width="18.36328125" style="6" customWidth="1"/>
    <col min="11581" max="11776" width="13" style="6"/>
    <col min="11777" max="11777" width="6.54296875" style="6" customWidth="1"/>
    <col min="11778" max="11778" width="54.1796875" style="6" customWidth="1"/>
    <col min="11779" max="11832" width="18.36328125" style="6" customWidth="1"/>
    <col min="11833" max="11834" width="14.81640625" style="6" customWidth="1"/>
    <col min="11835" max="11835" width="13" style="6" bestFit="1" customWidth="1"/>
    <col min="11836" max="11836" width="18.36328125" style="6" customWidth="1"/>
    <col min="11837" max="12032" width="13" style="6"/>
    <col min="12033" max="12033" width="6.54296875" style="6" customWidth="1"/>
    <col min="12034" max="12034" width="54.1796875" style="6" customWidth="1"/>
    <col min="12035" max="12088" width="18.36328125" style="6" customWidth="1"/>
    <col min="12089" max="12090" width="14.81640625" style="6" customWidth="1"/>
    <col min="12091" max="12091" width="13" style="6" bestFit="1" customWidth="1"/>
    <col min="12092" max="12092" width="18.36328125" style="6" customWidth="1"/>
    <col min="12093" max="12288" width="13" style="6"/>
    <col min="12289" max="12289" width="6.54296875" style="6" customWidth="1"/>
    <col min="12290" max="12290" width="54.1796875" style="6" customWidth="1"/>
    <col min="12291" max="12344" width="18.36328125" style="6" customWidth="1"/>
    <col min="12345" max="12346" width="14.81640625" style="6" customWidth="1"/>
    <col min="12347" max="12347" width="13" style="6" bestFit="1" customWidth="1"/>
    <col min="12348" max="12348" width="18.36328125" style="6" customWidth="1"/>
    <col min="12349" max="12544" width="13" style="6"/>
    <col min="12545" max="12545" width="6.54296875" style="6" customWidth="1"/>
    <col min="12546" max="12546" width="54.1796875" style="6" customWidth="1"/>
    <col min="12547" max="12600" width="18.36328125" style="6" customWidth="1"/>
    <col min="12601" max="12602" width="14.81640625" style="6" customWidth="1"/>
    <col min="12603" max="12603" width="13" style="6" bestFit="1" customWidth="1"/>
    <col min="12604" max="12604" width="18.36328125" style="6" customWidth="1"/>
    <col min="12605" max="12800" width="13" style="6"/>
    <col min="12801" max="12801" width="6.54296875" style="6" customWidth="1"/>
    <col min="12802" max="12802" width="54.1796875" style="6" customWidth="1"/>
    <col min="12803" max="12856" width="18.36328125" style="6" customWidth="1"/>
    <col min="12857" max="12858" width="14.81640625" style="6" customWidth="1"/>
    <col min="12859" max="12859" width="13" style="6" bestFit="1" customWidth="1"/>
    <col min="12860" max="12860" width="18.36328125" style="6" customWidth="1"/>
    <col min="12861" max="13056" width="13" style="6"/>
    <col min="13057" max="13057" width="6.54296875" style="6" customWidth="1"/>
    <col min="13058" max="13058" width="54.1796875" style="6" customWidth="1"/>
    <col min="13059" max="13112" width="18.36328125" style="6" customWidth="1"/>
    <col min="13113" max="13114" width="14.81640625" style="6" customWidth="1"/>
    <col min="13115" max="13115" width="13" style="6" bestFit="1" customWidth="1"/>
    <col min="13116" max="13116" width="18.36328125" style="6" customWidth="1"/>
    <col min="13117" max="13312" width="13" style="6"/>
    <col min="13313" max="13313" width="6.54296875" style="6" customWidth="1"/>
    <col min="13314" max="13314" width="54.1796875" style="6" customWidth="1"/>
    <col min="13315" max="13368" width="18.36328125" style="6" customWidth="1"/>
    <col min="13369" max="13370" width="14.81640625" style="6" customWidth="1"/>
    <col min="13371" max="13371" width="13" style="6" bestFit="1" customWidth="1"/>
    <col min="13372" max="13372" width="18.36328125" style="6" customWidth="1"/>
    <col min="13373" max="13568" width="13" style="6"/>
    <col min="13569" max="13569" width="6.54296875" style="6" customWidth="1"/>
    <col min="13570" max="13570" width="54.1796875" style="6" customWidth="1"/>
    <col min="13571" max="13624" width="18.36328125" style="6" customWidth="1"/>
    <col min="13625" max="13626" width="14.81640625" style="6" customWidth="1"/>
    <col min="13627" max="13627" width="13" style="6" bestFit="1" customWidth="1"/>
    <col min="13628" max="13628" width="18.36328125" style="6" customWidth="1"/>
    <col min="13629" max="13824" width="13" style="6"/>
    <col min="13825" max="13825" width="6.54296875" style="6" customWidth="1"/>
    <col min="13826" max="13826" width="54.1796875" style="6" customWidth="1"/>
    <col min="13827" max="13880" width="18.36328125" style="6" customWidth="1"/>
    <col min="13881" max="13882" width="14.81640625" style="6" customWidth="1"/>
    <col min="13883" max="13883" width="13" style="6" bestFit="1" customWidth="1"/>
    <col min="13884" max="13884" width="18.36328125" style="6" customWidth="1"/>
    <col min="13885" max="14080" width="13" style="6"/>
    <col min="14081" max="14081" width="6.54296875" style="6" customWidth="1"/>
    <col min="14082" max="14082" width="54.1796875" style="6" customWidth="1"/>
    <col min="14083" max="14136" width="18.36328125" style="6" customWidth="1"/>
    <col min="14137" max="14138" width="14.81640625" style="6" customWidth="1"/>
    <col min="14139" max="14139" width="13" style="6" bestFit="1" customWidth="1"/>
    <col min="14140" max="14140" width="18.36328125" style="6" customWidth="1"/>
    <col min="14141" max="14336" width="13" style="6"/>
    <col min="14337" max="14337" width="6.54296875" style="6" customWidth="1"/>
    <col min="14338" max="14338" width="54.1796875" style="6" customWidth="1"/>
    <col min="14339" max="14392" width="18.36328125" style="6" customWidth="1"/>
    <col min="14393" max="14394" width="14.81640625" style="6" customWidth="1"/>
    <col min="14395" max="14395" width="13" style="6" bestFit="1" customWidth="1"/>
    <col min="14396" max="14396" width="18.36328125" style="6" customWidth="1"/>
    <col min="14397" max="14592" width="13" style="6"/>
    <col min="14593" max="14593" width="6.54296875" style="6" customWidth="1"/>
    <col min="14594" max="14594" width="54.1796875" style="6" customWidth="1"/>
    <col min="14595" max="14648" width="18.36328125" style="6" customWidth="1"/>
    <col min="14649" max="14650" width="14.81640625" style="6" customWidth="1"/>
    <col min="14651" max="14651" width="13" style="6" bestFit="1" customWidth="1"/>
    <col min="14652" max="14652" width="18.36328125" style="6" customWidth="1"/>
    <col min="14653" max="14848" width="13" style="6"/>
    <col min="14849" max="14849" width="6.54296875" style="6" customWidth="1"/>
    <col min="14850" max="14850" width="54.1796875" style="6" customWidth="1"/>
    <col min="14851" max="14904" width="18.36328125" style="6" customWidth="1"/>
    <col min="14905" max="14906" width="14.81640625" style="6" customWidth="1"/>
    <col min="14907" max="14907" width="13" style="6" bestFit="1" customWidth="1"/>
    <col min="14908" max="14908" width="18.36328125" style="6" customWidth="1"/>
    <col min="14909" max="15104" width="13" style="6"/>
    <col min="15105" max="15105" width="6.54296875" style="6" customWidth="1"/>
    <col min="15106" max="15106" width="54.1796875" style="6" customWidth="1"/>
    <col min="15107" max="15160" width="18.36328125" style="6" customWidth="1"/>
    <col min="15161" max="15162" width="14.81640625" style="6" customWidth="1"/>
    <col min="15163" max="15163" width="13" style="6" bestFit="1" customWidth="1"/>
    <col min="15164" max="15164" width="18.36328125" style="6" customWidth="1"/>
    <col min="15165" max="15360" width="13" style="6"/>
    <col min="15361" max="15361" width="6.54296875" style="6" customWidth="1"/>
    <col min="15362" max="15362" width="54.1796875" style="6" customWidth="1"/>
    <col min="15363" max="15416" width="18.36328125" style="6" customWidth="1"/>
    <col min="15417" max="15418" width="14.81640625" style="6" customWidth="1"/>
    <col min="15419" max="15419" width="13" style="6" bestFit="1" customWidth="1"/>
    <col min="15420" max="15420" width="18.36328125" style="6" customWidth="1"/>
    <col min="15421" max="15616" width="13" style="6"/>
    <col min="15617" max="15617" width="6.54296875" style="6" customWidth="1"/>
    <col min="15618" max="15618" width="54.1796875" style="6" customWidth="1"/>
    <col min="15619" max="15672" width="18.36328125" style="6" customWidth="1"/>
    <col min="15673" max="15674" width="14.81640625" style="6" customWidth="1"/>
    <col min="15675" max="15675" width="13" style="6" bestFit="1" customWidth="1"/>
    <col min="15676" max="15676" width="18.36328125" style="6" customWidth="1"/>
    <col min="15677" max="15872" width="13" style="6"/>
    <col min="15873" max="15873" width="6.54296875" style="6" customWidth="1"/>
    <col min="15874" max="15874" width="54.1796875" style="6" customWidth="1"/>
    <col min="15875" max="15928" width="18.36328125" style="6" customWidth="1"/>
    <col min="15929" max="15930" width="14.81640625" style="6" customWidth="1"/>
    <col min="15931" max="15931" width="13" style="6" bestFit="1" customWidth="1"/>
    <col min="15932" max="15932" width="18.36328125" style="6" customWidth="1"/>
    <col min="15933" max="16128" width="13" style="6"/>
    <col min="16129" max="16129" width="6.54296875" style="6" customWidth="1"/>
    <col min="16130" max="16130" width="54.1796875" style="6" customWidth="1"/>
    <col min="16131" max="16184" width="18.36328125" style="6" customWidth="1"/>
    <col min="16185" max="16186" width="14.81640625" style="6" customWidth="1"/>
    <col min="16187" max="16187" width="13" style="6" bestFit="1" customWidth="1"/>
    <col min="16188" max="16188" width="18.36328125" style="6" customWidth="1"/>
    <col min="16189" max="16384" width="13" style="6"/>
  </cols>
  <sheetData>
    <row r="1" spans="1:62" ht="18" thickBot="1" x14ac:dyDescent="0.4">
      <c r="A1" s="1" t="s">
        <v>0</v>
      </c>
      <c r="B1" s="2"/>
      <c r="C1" s="2"/>
      <c r="D1" s="2"/>
      <c r="E1" s="3"/>
      <c r="F1" s="3"/>
      <c r="G1" s="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5"/>
    </row>
    <row r="2" spans="1:62" s="10" customFormat="1" ht="14.5" thickTop="1" x14ac:dyDescent="0.3">
      <c r="A2" s="7"/>
      <c r="B2" s="8" t="s">
        <v>50</v>
      </c>
      <c r="C2" s="8">
        <v>1960</v>
      </c>
      <c r="D2" s="8">
        <v>1961</v>
      </c>
      <c r="E2" s="8">
        <v>1962</v>
      </c>
      <c r="F2" s="8">
        <v>1963</v>
      </c>
      <c r="G2" s="8">
        <v>1964</v>
      </c>
      <c r="H2" s="8">
        <v>1965</v>
      </c>
      <c r="I2" s="8">
        <v>1966</v>
      </c>
      <c r="J2" s="8">
        <v>1967</v>
      </c>
      <c r="K2" s="8">
        <v>1968</v>
      </c>
      <c r="L2" s="8">
        <v>1969</v>
      </c>
      <c r="M2" s="8">
        <v>1970</v>
      </c>
      <c r="N2" s="8">
        <v>1971</v>
      </c>
      <c r="O2" s="8">
        <v>1972</v>
      </c>
      <c r="P2" s="8">
        <v>1973</v>
      </c>
      <c r="Q2" s="8">
        <v>1974</v>
      </c>
      <c r="R2" s="8">
        <v>1975</v>
      </c>
      <c r="S2" s="8">
        <v>1976</v>
      </c>
      <c r="T2" s="8">
        <v>1977</v>
      </c>
      <c r="U2" s="8">
        <v>1978</v>
      </c>
      <c r="V2" s="8">
        <v>1979</v>
      </c>
      <c r="W2" s="8">
        <v>1980</v>
      </c>
      <c r="X2" s="8">
        <v>1981</v>
      </c>
      <c r="Y2" s="8">
        <v>1982</v>
      </c>
      <c r="Z2" s="8">
        <v>1983</v>
      </c>
      <c r="AA2" s="8">
        <v>1984</v>
      </c>
      <c r="AB2" s="8">
        <v>1985</v>
      </c>
      <c r="AC2" s="8">
        <v>1986</v>
      </c>
      <c r="AD2" s="8">
        <v>1987</v>
      </c>
      <c r="AE2" s="8">
        <v>1988</v>
      </c>
      <c r="AF2" s="8">
        <v>1989</v>
      </c>
      <c r="AG2" s="8">
        <v>1990</v>
      </c>
      <c r="AH2" s="8">
        <v>1991</v>
      </c>
      <c r="AI2" s="8">
        <v>1992</v>
      </c>
      <c r="AJ2" s="8">
        <v>1993</v>
      </c>
      <c r="AK2" s="8">
        <v>1994</v>
      </c>
      <c r="AL2" s="8">
        <v>1995</v>
      </c>
      <c r="AM2" s="8">
        <v>1996</v>
      </c>
      <c r="AN2" s="8">
        <v>1997</v>
      </c>
      <c r="AO2" s="8">
        <v>1998</v>
      </c>
      <c r="AP2" s="8">
        <v>1999</v>
      </c>
      <c r="AQ2" s="8">
        <v>2000</v>
      </c>
      <c r="AR2" s="8">
        <v>2001</v>
      </c>
      <c r="AS2" s="8">
        <v>2002</v>
      </c>
      <c r="AT2" s="8">
        <v>2003</v>
      </c>
      <c r="AU2" s="8">
        <v>2004</v>
      </c>
      <c r="AV2" s="8">
        <v>2005</v>
      </c>
      <c r="AW2" s="8">
        <v>2006</v>
      </c>
      <c r="AX2" s="8">
        <v>2007</v>
      </c>
      <c r="AY2" s="8">
        <v>2008</v>
      </c>
      <c r="AZ2" s="8">
        <v>2009</v>
      </c>
      <c r="BA2" s="8">
        <v>2010</v>
      </c>
      <c r="BB2" s="8">
        <v>2011</v>
      </c>
      <c r="BC2" s="8">
        <v>2012</v>
      </c>
      <c r="BD2" s="8">
        <v>2013</v>
      </c>
      <c r="BE2" s="9" t="s">
        <v>2</v>
      </c>
      <c r="BF2" s="8" t="s">
        <v>3</v>
      </c>
      <c r="BG2" s="8" t="s">
        <v>4</v>
      </c>
    </row>
    <row r="3" spans="1:62" ht="14" x14ac:dyDescent="0.3">
      <c r="A3" s="11" t="s">
        <v>5</v>
      </c>
      <c r="B3" s="12" t="s">
        <v>6</v>
      </c>
      <c r="C3" s="13">
        <v>29.979231379868818</v>
      </c>
      <c r="D3" s="13">
        <v>31.151829289133005</v>
      </c>
      <c r="E3" s="13">
        <v>33.870533093978395</v>
      </c>
      <c r="F3" s="13">
        <v>35.983894472968899</v>
      </c>
      <c r="G3" s="13">
        <v>38.047517897023923</v>
      </c>
      <c r="H3" s="13">
        <v>41.754752788129124</v>
      </c>
      <c r="I3" s="13">
        <v>46.379361669783528</v>
      </c>
      <c r="J3" s="13">
        <v>47.78575411558726</v>
      </c>
      <c r="K3" s="13">
        <v>51.990954767868786</v>
      </c>
      <c r="L3" s="13">
        <v>55.585239887487425</v>
      </c>
      <c r="M3" s="13">
        <v>57.825858626919157</v>
      </c>
      <c r="N3" s="13">
        <v>59.314390666323249</v>
      </c>
      <c r="O3" s="13">
        <v>62.43233799353095</v>
      </c>
      <c r="P3" s="13">
        <v>62.978771893945222</v>
      </c>
      <c r="Q3" s="13">
        <v>64.688692664286975</v>
      </c>
      <c r="R3" s="13">
        <v>64.19477341175903</v>
      </c>
      <c r="S3" s="13">
        <v>64.869038924213939</v>
      </c>
      <c r="T3" s="13">
        <v>66.278327595652513</v>
      </c>
      <c r="U3" s="13">
        <v>66.542866226520587</v>
      </c>
      <c r="V3" s="13">
        <v>64.326311507485514</v>
      </c>
      <c r="W3" s="13">
        <v>65.990843071076938</v>
      </c>
      <c r="X3" s="13">
        <v>66.051981916317104</v>
      </c>
      <c r="Y3" s="13">
        <v>67.822935838929752</v>
      </c>
      <c r="Z3" s="13">
        <v>71.996622886827993</v>
      </c>
      <c r="AA3" s="13">
        <v>74.843271663089297</v>
      </c>
      <c r="AB3" s="13">
        <v>80.459572803372652</v>
      </c>
      <c r="AC3" s="13">
        <v>85.047568070649518</v>
      </c>
      <c r="AD3" s="13">
        <v>89.52378583838896</v>
      </c>
      <c r="AE3" s="13">
        <v>93.925353337868358</v>
      </c>
      <c r="AF3" s="13">
        <v>97.413318522830565</v>
      </c>
      <c r="AG3" s="13">
        <v>100.83673435840973</v>
      </c>
      <c r="AH3" s="13">
        <v>99.960513993295407</v>
      </c>
      <c r="AI3" s="13">
        <v>101.26332282270947</v>
      </c>
      <c r="AJ3" s="13">
        <v>102.1009632019092</v>
      </c>
      <c r="AK3" s="13">
        <v>103.05873737533524</v>
      </c>
      <c r="AL3" s="13">
        <v>103.21856658222053</v>
      </c>
      <c r="AM3" s="13">
        <v>104.46017133024235</v>
      </c>
      <c r="AN3" s="13">
        <v>106.90257784081919</v>
      </c>
      <c r="AO3" s="13">
        <v>111.05455225106674</v>
      </c>
      <c r="AP3" s="13">
        <v>117.06360731745285</v>
      </c>
      <c r="AQ3" s="13">
        <v>123.69363766595346</v>
      </c>
      <c r="AR3" s="13">
        <v>128.32391793880763</v>
      </c>
      <c r="AS3" s="13">
        <v>133.15562228201128</v>
      </c>
      <c r="AT3" s="13">
        <v>135.22613783748722</v>
      </c>
      <c r="AU3" s="13">
        <v>142.28457972894194</v>
      </c>
      <c r="AV3" s="13">
        <v>153.55737507761293</v>
      </c>
      <c r="AW3" s="13">
        <v>156.8677181821102</v>
      </c>
      <c r="AX3" s="13">
        <v>157.45484055796138</v>
      </c>
      <c r="AY3" s="13">
        <v>155.63817892420968</v>
      </c>
      <c r="AZ3" s="13">
        <v>144.90283428170042</v>
      </c>
      <c r="BA3" s="13">
        <v>148.93825736648361</v>
      </c>
      <c r="BB3" s="13">
        <v>154.52810531916904</v>
      </c>
      <c r="BC3" s="13">
        <v>161.09997541640342</v>
      </c>
      <c r="BD3" s="13">
        <v>165.4569141009367</v>
      </c>
      <c r="BE3" s="14">
        <v>2.704493699190004E-2</v>
      </c>
      <c r="BF3" s="15">
        <v>4.3569386845332758</v>
      </c>
      <c r="BG3" s="16" t="s">
        <v>7</v>
      </c>
    </row>
    <row r="4" spans="1:62" s="23" customFormat="1" ht="14" x14ac:dyDescent="0.3">
      <c r="A4" s="17">
        <v>1</v>
      </c>
      <c r="B4" s="18" t="s">
        <v>8</v>
      </c>
      <c r="C4" s="19">
        <v>34.316670945236261</v>
      </c>
      <c r="D4" s="19">
        <v>35.718086337858153</v>
      </c>
      <c r="E4" s="19">
        <v>38.14011826419982</v>
      </c>
      <c r="F4" s="19">
        <v>40.411005975497346</v>
      </c>
      <c r="G4" s="19">
        <v>43.652239060715161</v>
      </c>
      <c r="H4" s="19">
        <v>46.847809645892589</v>
      </c>
      <c r="I4" s="19">
        <v>50.122753630442382</v>
      </c>
      <c r="J4" s="19">
        <v>52.161387619262932</v>
      </c>
      <c r="K4" s="19">
        <v>55.496812326338585</v>
      </c>
      <c r="L4" s="19">
        <v>59.204891620531157</v>
      </c>
      <c r="M4" s="19">
        <v>61.590409959438411</v>
      </c>
      <c r="N4" s="19">
        <v>64.87532687713842</v>
      </c>
      <c r="O4" s="19">
        <v>68.903635170372709</v>
      </c>
      <c r="P4" s="19">
        <v>70.998828998089493</v>
      </c>
      <c r="Q4" s="19">
        <v>70.168323627832933</v>
      </c>
      <c r="R4" s="19">
        <v>71.03310963265838</v>
      </c>
      <c r="S4" s="19">
        <v>74.292083765077351</v>
      </c>
      <c r="T4" s="19">
        <v>76.302555733048663</v>
      </c>
      <c r="U4" s="19">
        <v>78.063510309996474</v>
      </c>
      <c r="V4" s="19">
        <v>77.215543941078536</v>
      </c>
      <c r="W4" s="19">
        <v>75.404232933949146</v>
      </c>
      <c r="X4" s="19">
        <v>75.117273525949486</v>
      </c>
      <c r="Y4" s="19">
        <v>76.742330026886137</v>
      </c>
      <c r="Z4" s="19">
        <v>82.885017081461001</v>
      </c>
      <c r="AA4" s="19">
        <v>87.476701172007395</v>
      </c>
      <c r="AB4" s="19">
        <v>93.688795387774974</v>
      </c>
      <c r="AC4" s="19">
        <v>99.827081952793193</v>
      </c>
      <c r="AD4" s="19">
        <v>104.90607108591867</v>
      </c>
      <c r="AE4" s="19">
        <v>110.48769598792485</v>
      </c>
      <c r="AF4" s="19">
        <v>113.39177071356059</v>
      </c>
      <c r="AG4" s="19">
        <v>114.36271172417618</v>
      </c>
      <c r="AH4" s="19">
        <v>113.44929668318466</v>
      </c>
      <c r="AI4" s="19">
        <v>115.57894804748372</v>
      </c>
      <c r="AJ4" s="19">
        <v>117.93965742300669</v>
      </c>
      <c r="AK4" s="19">
        <v>120.76451489434044</v>
      </c>
      <c r="AL4" s="19">
        <v>121.60779492736717</v>
      </c>
      <c r="AM4" s="19">
        <v>122.95985474705682</v>
      </c>
      <c r="AN4" s="19">
        <v>126.21703689511871</v>
      </c>
      <c r="AO4" s="19">
        <v>131.09615562413052</v>
      </c>
      <c r="AP4" s="19">
        <v>138.46162661065884</v>
      </c>
      <c r="AQ4" s="19">
        <v>145.20182567619227</v>
      </c>
      <c r="AR4" s="19">
        <v>149.96758686664114</v>
      </c>
      <c r="AS4" s="19">
        <v>156.26552117560925</v>
      </c>
      <c r="AT4" s="19">
        <v>160.22499921119694</v>
      </c>
      <c r="AU4" s="19">
        <v>167.30457370761314</v>
      </c>
      <c r="AV4" s="19">
        <v>172.74594846270676</v>
      </c>
      <c r="AW4" s="19">
        <v>173.76199178376697</v>
      </c>
      <c r="AX4" s="19">
        <v>179.19586355246327</v>
      </c>
      <c r="AY4" s="19">
        <v>179.35051632411174</v>
      </c>
      <c r="AZ4" s="19">
        <v>181.40818562797205</v>
      </c>
      <c r="BA4" s="19">
        <v>185.06380641410786</v>
      </c>
      <c r="BB4" s="19">
        <v>187.99320115159219</v>
      </c>
      <c r="BC4" s="19">
        <v>192.89150623064523</v>
      </c>
      <c r="BD4" s="19">
        <v>195.50094943072503</v>
      </c>
      <c r="BE4" s="20">
        <v>1.3528035791060796E-2</v>
      </c>
      <c r="BF4" s="15">
        <v>2.6094432000797951</v>
      </c>
      <c r="BG4" s="21"/>
      <c r="BH4" s="22"/>
      <c r="BI4" s="22"/>
      <c r="BJ4" s="22"/>
    </row>
    <row r="5" spans="1:62" s="28" customFormat="1" ht="14" x14ac:dyDescent="0.3">
      <c r="A5" s="24">
        <v>2</v>
      </c>
      <c r="B5" s="25" t="s">
        <v>9</v>
      </c>
      <c r="C5" s="26">
        <v>0.36399999999999999</v>
      </c>
      <c r="D5" s="26">
        <v>0.374</v>
      </c>
      <c r="E5" s="26">
        <v>0.36199999999999999</v>
      </c>
      <c r="F5" s="26">
        <v>0.36199999999999999</v>
      </c>
      <c r="G5" s="26">
        <v>0.36099999999999999</v>
      </c>
      <c r="H5" s="26">
        <v>0.35599999999999998</v>
      </c>
      <c r="I5" s="26">
        <v>0.34899999999999998</v>
      </c>
      <c r="J5" s="26">
        <v>0.35799999999999998</v>
      </c>
      <c r="K5" s="26">
        <v>0.34799999999999998</v>
      </c>
      <c r="L5" s="26">
        <v>0.34899999999999998</v>
      </c>
      <c r="M5" s="26">
        <v>0.35259999999999997</v>
      </c>
      <c r="N5" s="26">
        <v>0.35619999999999996</v>
      </c>
      <c r="O5" s="26">
        <v>0.35980000000000001</v>
      </c>
      <c r="P5" s="26">
        <v>0.3634</v>
      </c>
      <c r="Q5" s="26">
        <v>0.36699999999999999</v>
      </c>
      <c r="R5" s="26">
        <v>0.37059999999999998</v>
      </c>
      <c r="S5" s="26">
        <v>0.37419999999999998</v>
      </c>
      <c r="T5" s="26">
        <v>0.37780000000000002</v>
      </c>
      <c r="U5" s="26">
        <v>0.38140000000000002</v>
      </c>
      <c r="V5" s="26">
        <v>0.38500000000000001</v>
      </c>
      <c r="W5" s="26">
        <v>0.38750000000000001</v>
      </c>
      <c r="X5" s="26">
        <v>0.39</v>
      </c>
      <c r="Y5" s="26">
        <v>0.39250000000000002</v>
      </c>
      <c r="Z5" s="26">
        <v>0.39500000000000002</v>
      </c>
      <c r="AA5" s="26">
        <v>0.39749999999999996</v>
      </c>
      <c r="AB5" s="26">
        <v>0.39999999999999997</v>
      </c>
      <c r="AC5" s="26">
        <v>0.40249999999999997</v>
      </c>
      <c r="AD5" s="26">
        <v>0.40499999999999997</v>
      </c>
      <c r="AE5" s="26">
        <v>0.40749999999999997</v>
      </c>
      <c r="AF5" s="26">
        <v>0.41</v>
      </c>
      <c r="AG5" s="26">
        <v>0.41239999999999999</v>
      </c>
      <c r="AH5" s="26">
        <v>0.4148</v>
      </c>
      <c r="AI5" s="26">
        <v>0.41719999999999996</v>
      </c>
      <c r="AJ5" s="26">
        <v>0.41959999999999997</v>
      </c>
      <c r="AK5" s="26">
        <v>0.42199999999999999</v>
      </c>
      <c r="AL5" s="26">
        <v>0.4244</v>
      </c>
      <c r="AM5" s="26">
        <v>0.42680000000000001</v>
      </c>
      <c r="AN5" s="26">
        <v>0.42919999999999997</v>
      </c>
      <c r="AO5" s="26">
        <v>0.43159999999999998</v>
      </c>
      <c r="AP5" s="26">
        <v>0.434</v>
      </c>
      <c r="AQ5" s="26">
        <v>0.43385714285714283</v>
      </c>
      <c r="AR5" s="26">
        <v>0.43371428571428572</v>
      </c>
      <c r="AS5" s="26">
        <v>0.43357142857142855</v>
      </c>
      <c r="AT5" s="26">
        <v>0.43342857142857144</v>
      </c>
      <c r="AU5" s="26">
        <v>0.43328571428571427</v>
      </c>
      <c r="AV5" s="26">
        <v>0.43314285714285716</v>
      </c>
      <c r="AW5" s="26">
        <v>0.433</v>
      </c>
      <c r="AX5" s="26">
        <v>0.442</v>
      </c>
      <c r="AY5" s="26">
        <v>0.438</v>
      </c>
      <c r="AZ5" s="26">
        <v>0.44800000000000001</v>
      </c>
      <c r="BA5" s="26">
        <v>0.45100000000000001</v>
      </c>
      <c r="BB5" s="26">
        <v>0.44600000000000001</v>
      </c>
      <c r="BC5" s="26">
        <v>0.44700000000000001</v>
      </c>
      <c r="BD5" s="26">
        <v>0.44729999999999998</v>
      </c>
      <c r="BE5" s="20">
        <v>6.7114093959724146E-4</v>
      </c>
      <c r="BF5" s="15">
        <v>2.9999999999996696E-4</v>
      </c>
      <c r="BG5" s="27"/>
    </row>
    <row r="6" spans="1:62" s="23" customFormat="1" ht="14" x14ac:dyDescent="0.3">
      <c r="A6" s="24">
        <v>3</v>
      </c>
      <c r="B6" s="29" t="s">
        <v>10</v>
      </c>
      <c r="C6" s="30">
        <v>33.24191806398435</v>
      </c>
      <c r="D6" s="30">
        <v>33.674324178419212</v>
      </c>
      <c r="E6" s="30">
        <v>37.14973950264325</v>
      </c>
      <c r="F6" s="30">
        <v>39.361659411492717</v>
      </c>
      <c r="G6" s="30">
        <v>42.636508290327328</v>
      </c>
      <c r="H6" s="30">
        <v>46.400386744780128</v>
      </c>
      <c r="I6" s="30">
        <v>50.639779169323731</v>
      </c>
      <c r="J6" s="30">
        <v>51.374595738972374</v>
      </c>
      <c r="K6" s="30">
        <v>56.230390880077543</v>
      </c>
      <c r="L6" s="30">
        <v>59.815601104295943</v>
      </c>
      <c r="M6" s="30">
        <v>61.590409959438411</v>
      </c>
      <c r="N6" s="30">
        <v>64.219652602130836</v>
      </c>
      <c r="O6" s="30">
        <v>67.5247964454514</v>
      </c>
      <c r="P6" s="30">
        <v>68.888792252961892</v>
      </c>
      <c r="Q6" s="30">
        <v>67.415125098566449</v>
      </c>
      <c r="R6" s="30">
        <v>67.583039547963693</v>
      </c>
      <c r="S6" s="30">
        <v>70.003711212095865</v>
      </c>
      <c r="T6" s="30">
        <v>71.213025811204218</v>
      </c>
      <c r="U6" s="30">
        <v>72.168835173845707</v>
      </c>
      <c r="V6" s="30">
        <v>70.71740465876438</v>
      </c>
      <c r="W6" s="30">
        <v>68.612987180672178</v>
      </c>
      <c r="X6" s="30">
        <v>67.913719603204569</v>
      </c>
      <c r="Y6" s="30">
        <v>68.941007815235793</v>
      </c>
      <c r="Z6" s="30">
        <v>73.987992463096575</v>
      </c>
      <c r="AA6" s="30">
        <v>77.595685115093858</v>
      </c>
      <c r="AB6" s="30">
        <v>82.586673134323632</v>
      </c>
      <c r="AC6" s="30">
        <v>87.451003966595977</v>
      </c>
      <c r="AD6" s="30">
        <v>91.333038678752885</v>
      </c>
      <c r="AE6" s="30">
        <v>95.602359767711178</v>
      </c>
      <c r="AF6" s="30">
        <v>97.516922813662106</v>
      </c>
      <c r="AG6" s="30">
        <v>97.779563903842174</v>
      </c>
      <c r="AH6" s="30">
        <v>96.437372252871043</v>
      </c>
      <c r="AI6" s="30">
        <v>97.682495401588596</v>
      </c>
      <c r="AJ6" s="30">
        <v>99.10753862572011</v>
      </c>
      <c r="AK6" s="30">
        <v>100.90418945911003</v>
      </c>
      <c r="AL6" s="30">
        <v>101.03418588923105</v>
      </c>
      <c r="AM6" s="30">
        <v>101.58304775963504</v>
      </c>
      <c r="AN6" s="30">
        <v>103.69088352567302</v>
      </c>
      <c r="AO6" s="30">
        <v>107.10033473834201</v>
      </c>
      <c r="AP6" s="30">
        <v>112.49209572100992</v>
      </c>
      <c r="AQ6" s="30">
        <v>118.00696283634433</v>
      </c>
      <c r="AR6" s="30">
        <v>121.92028916477062</v>
      </c>
      <c r="AS6" s="30">
        <v>127.08222713859597</v>
      </c>
      <c r="AT6" s="30">
        <v>130.34520206100075</v>
      </c>
      <c r="AU6" s="30">
        <v>136.14940614082781</v>
      </c>
      <c r="AV6" s="30">
        <v>140.62386213576937</v>
      </c>
      <c r="AW6" s="30">
        <v>141.4976404225317</v>
      </c>
      <c r="AX6" s="30">
        <v>142.95127033619579</v>
      </c>
      <c r="AY6" s="30">
        <v>144.3812604015566</v>
      </c>
      <c r="AZ6" s="30">
        <v>142.77796038487261</v>
      </c>
      <c r="BA6" s="30">
        <v>144.68624865102979</v>
      </c>
      <c r="BB6" s="30">
        <v>148.62422135885964</v>
      </c>
      <c r="BC6" s="30">
        <v>152.15558187231656</v>
      </c>
      <c r="BD6" s="30">
        <v>154.11051815174076</v>
      </c>
      <c r="BE6" s="20">
        <v>1.2848271850221797E-2</v>
      </c>
      <c r="BF6" s="15">
        <v>1.9549362794242029</v>
      </c>
      <c r="BG6" s="31" t="s">
        <v>11</v>
      </c>
    </row>
    <row r="7" spans="1:62" s="23" customFormat="1" ht="14" x14ac:dyDescent="0.3">
      <c r="A7" s="24">
        <v>4</v>
      </c>
      <c r="B7" s="29" t="s">
        <v>12</v>
      </c>
      <c r="C7" s="30">
        <v>6.8276720458890798</v>
      </c>
      <c r="D7" s="30">
        <v>7.0565972208021526</v>
      </c>
      <c r="E7" s="30">
        <v>7.1881734628070504</v>
      </c>
      <c r="F7" s="30">
        <v>7.4663777765440678</v>
      </c>
      <c r="G7" s="30">
        <v>7.6837813293453046</v>
      </c>
      <c r="H7" s="30">
        <v>8.0293146095283117</v>
      </c>
      <c r="I7" s="30">
        <v>8.4978304938177143</v>
      </c>
      <c r="J7" s="30">
        <v>9.1528142020398242</v>
      </c>
      <c r="K7" s="30">
        <v>9.7311170194665593</v>
      </c>
      <c r="L7" s="30">
        <v>10.474658817875156</v>
      </c>
      <c r="M7" s="30">
        <v>11.322920045311722</v>
      </c>
      <c r="N7" s="30">
        <v>11.993646978807703</v>
      </c>
      <c r="O7" s="30">
        <v>12.742741020654073</v>
      </c>
      <c r="P7" s="30">
        <v>13.560933622097748</v>
      </c>
      <c r="Q7" s="30">
        <v>14.334052522056545</v>
      </c>
      <c r="R7" s="30">
        <v>14.798043242021127</v>
      </c>
      <c r="S7" s="30">
        <v>15.231914217246539</v>
      </c>
      <c r="T7" s="30">
        <v>15.721042755272141</v>
      </c>
      <c r="U7" s="30">
        <v>16.243099490071355</v>
      </c>
      <c r="V7" s="30">
        <v>16.865765253850181</v>
      </c>
      <c r="W7" s="30">
        <v>17.168341520462644</v>
      </c>
      <c r="X7" s="30">
        <v>17.030251830939747</v>
      </c>
      <c r="Y7" s="30">
        <v>16.744548132465116</v>
      </c>
      <c r="Z7" s="30">
        <v>16.656895043723967</v>
      </c>
      <c r="AA7" s="30">
        <v>16.839534895579146</v>
      </c>
      <c r="AB7" s="30">
        <v>17.057330463473733</v>
      </c>
      <c r="AC7" s="30">
        <v>17.387157660190876</v>
      </c>
      <c r="AD7" s="30">
        <v>17.958925512366022</v>
      </c>
      <c r="AE7" s="30">
        <v>18.757023962043263</v>
      </c>
      <c r="AF7" s="30">
        <v>19.946237459425365</v>
      </c>
      <c r="AG7" s="30">
        <v>21.175605616243331</v>
      </c>
      <c r="AH7" s="30">
        <v>22.2690491079548</v>
      </c>
      <c r="AI7" s="30">
        <v>22.852711658874469</v>
      </c>
      <c r="AJ7" s="30">
        <v>23.231107961701223</v>
      </c>
      <c r="AK7" s="30">
        <v>23.509669029355877</v>
      </c>
      <c r="AL7" s="30">
        <v>23.692166194412348</v>
      </c>
      <c r="AM7" s="30">
        <v>23.797870623518421</v>
      </c>
      <c r="AN7" s="30">
        <v>23.817808847856423</v>
      </c>
      <c r="AO7" s="30">
        <v>23.941498500309173</v>
      </c>
      <c r="AP7" s="30">
        <v>24.432538906062888</v>
      </c>
      <c r="AQ7" s="30">
        <v>25.455467036598456</v>
      </c>
      <c r="AR7" s="30">
        <v>26.577008783008132</v>
      </c>
      <c r="AS7" s="30">
        <v>27.645900603123863</v>
      </c>
      <c r="AT7" s="30">
        <v>28.726865592061287</v>
      </c>
      <c r="AU7" s="30">
        <v>29.793748007894095</v>
      </c>
      <c r="AV7" s="30">
        <v>30.927479251661516</v>
      </c>
      <c r="AW7" s="30">
        <v>32.016052180484813</v>
      </c>
      <c r="AX7" s="30">
        <v>32.784120497623391</v>
      </c>
      <c r="AY7" s="30">
        <v>33.273372162320008</v>
      </c>
      <c r="AZ7" s="30">
        <v>33.257842143853487</v>
      </c>
      <c r="BA7" s="30">
        <v>33.011370216605364</v>
      </c>
      <c r="BB7" s="30">
        <v>32.764884355630549</v>
      </c>
      <c r="BC7" s="30">
        <v>32.62370135404732</v>
      </c>
      <c r="BD7" s="30">
        <v>32.251600388486189</v>
      </c>
      <c r="BE7" s="20">
        <v>-1.1405847592917842E-2</v>
      </c>
      <c r="BF7" s="15">
        <v>-0.37210096556113115</v>
      </c>
      <c r="BG7" s="31" t="s">
        <v>13</v>
      </c>
      <c r="BI7" s="22"/>
    </row>
    <row r="8" spans="1:62" s="23" customFormat="1" ht="14" x14ac:dyDescent="0.3">
      <c r="A8" s="24">
        <v>5</v>
      </c>
      <c r="B8" s="29" t="s">
        <v>14</v>
      </c>
      <c r="C8" s="30">
        <v>4.7162151751138444</v>
      </c>
      <c r="D8" s="30">
        <v>4.6134991704656061</v>
      </c>
      <c r="E8" s="30">
        <v>5.1966304819099669</v>
      </c>
      <c r="F8" s="30">
        <v>5.7232206006583661</v>
      </c>
      <c r="G8" s="30">
        <v>6.3224142114668851</v>
      </c>
      <c r="H8" s="30">
        <v>7.0092261389978994</v>
      </c>
      <c r="I8" s="30">
        <v>7.473074309217548</v>
      </c>
      <c r="J8" s="30">
        <v>7.6013050095026715</v>
      </c>
      <c r="K8" s="30">
        <v>8.4339241671568299</v>
      </c>
      <c r="L8" s="30">
        <v>8.854805307648439</v>
      </c>
      <c r="M8" s="30">
        <v>8.550265149389876</v>
      </c>
      <c r="N8" s="30">
        <v>9.4686908098902141</v>
      </c>
      <c r="O8" s="30">
        <v>10.413377218685257</v>
      </c>
      <c r="P8" s="30">
        <v>10.874820638791878</v>
      </c>
      <c r="Q8" s="30">
        <v>9.7930279090404611</v>
      </c>
      <c r="R8" s="30">
        <v>9.7706598856297369</v>
      </c>
      <c r="S8" s="30">
        <v>10.879566857284845</v>
      </c>
      <c r="T8" s="30">
        <v>11.465088981644502</v>
      </c>
      <c r="U8" s="30">
        <v>11.66359396828401</v>
      </c>
      <c r="V8" s="30">
        <v>10.981572142952535</v>
      </c>
      <c r="W8" s="30">
        <v>9.7229287710707855</v>
      </c>
      <c r="X8" s="30">
        <v>9.4463021464187058</v>
      </c>
      <c r="Y8" s="30">
        <v>9.3547624653347103</v>
      </c>
      <c r="Z8" s="30">
        <v>10.683859144905616</v>
      </c>
      <c r="AA8" s="30">
        <v>11.968544696757798</v>
      </c>
      <c r="AB8" s="30">
        <v>13.114224965230203</v>
      </c>
      <c r="AC8" s="30">
        <v>14.522433229159754</v>
      </c>
      <c r="AD8" s="30">
        <v>14.972064391338732</v>
      </c>
      <c r="AE8" s="30">
        <v>15.668996257981286</v>
      </c>
      <c r="AF8" s="30">
        <v>15.593142930508554</v>
      </c>
      <c r="AG8" s="30">
        <v>14.821979923892055</v>
      </c>
      <c r="AH8" s="30">
        <v>13.602171899503961</v>
      </c>
      <c r="AI8" s="30">
        <v>13.860526210891569</v>
      </c>
      <c r="AJ8" s="30">
        <v>14.507030303503475</v>
      </c>
      <c r="AK8" s="30">
        <v>15.434919054442098</v>
      </c>
      <c r="AL8" s="30">
        <v>15.500586536869108</v>
      </c>
      <c r="AM8" s="30">
        <v>15.768687379671292</v>
      </c>
      <c r="AN8" s="30">
        <v>16.21159119277231</v>
      </c>
      <c r="AO8" s="30">
        <v>17.277181952660609</v>
      </c>
      <c r="AP8" s="30">
        <v>18.716812552181825</v>
      </c>
      <c r="AQ8" s="30">
        <v>19.46823494293993</v>
      </c>
      <c r="AR8" s="30">
        <v>19.851489404082155</v>
      </c>
      <c r="AS8" s="30">
        <v>20.839743999129201</v>
      </c>
      <c r="AT8" s="30">
        <v>20.83499861603314</v>
      </c>
      <c r="AU8" s="30">
        <v>21.43734359850842</v>
      </c>
      <c r="AV8" s="30">
        <v>21.6544558368888</v>
      </c>
      <c r="AW8" s="30">
        <v>21.117523538353478</v>
      </c>
      <c r="AX8" s="30">
        <v>21.163070875664904</v>
      </c>
      <c r="AY8" s="30">
        <v>19.390584850607333</v>
      </c>
      <c r="AZ8" s="30">
        <v>18.61912976784151</v>
      </c>
      <c r="BA8" s="30">
        <v>19.607313057910307</v>
      </c>
      <c r="BB8" s="30">
        <v>20.129083608117021</v>
      </c>
      <c r="BC8" s="30">
        <v>20.807051475983027</v>
      </c>
      <c r="BD8" s="30">
        <v>21.096149615841298</v>
      </c>
      <c r="BE8" s="20">
        <v>1.3894238700373729E-2</v>
      </c>
      <c r="BF8" s="15">
        <v>0.28909813985827171</v>
      </c>
      <c r="BG8" s="31" t="s">
        <v>15</v>
      </c>
    </row>
    <row r="9" spans="1:62" s="23" customFormat="1" ht="14" x14ac:dyDescent="0.3">
      <c r="A9" s="24">
        <v>6</v>
      </c>
      <c r="B9" s="29" t="s">
        <v>16</v>
      </c>
      <c r="C9" s="30">
        <v>0.54613457258833842</v>
      </c>
      <c r="D9" s="30">
        <v>0.64554176823951859</v>
      </c>
      <c r="E9" s="30">
        <v>0.62233786287896187</v>
      </c>
      <c r="F9" s="30">
        <v>0.6744167770391597</v>
      </c>
      <c r="G9" s="30">
        <v>0.69623009390745083</v>
      </c>
      <c r="H9" s="30">
        <v>0.69985598075140332</v>
      </c>
      <c r="I9" s="30">
        <v>0.69845596340532634</v>
      </c>
      <c r="J9" s="30">
        <v>0.74313998928616509</v>
      </c>
      <c r="K9" s="30">
        <v>0.77631321541935205</v>
      </c>
      <c r="L9" s="30">
        <v>0.83000026904925839</v>
      </c>
      <c r="M9" s="30">
        <v>1.0176703312944226</v>
      </c>
      <c r="N9" s="30">
        <v>1.1870574921809285</v>
      </c>
      <c r="O9" s="30">
        <v>1.2328563102547077</v>
      </c>
      <c r="P9" s="30">
        <v>1.2041376009089</v>
      </c>
      <c r="Q9" s="30">
        <v>1.2896823353939684</v>
      </c>
      <c r="R9" s="30">
        <v>1.6538499043083286</v>
      </c>
      <c r="S9" s="30">
        <v>1.6206543964973839</v>
      </c>
      <c r="T9" s="30">
        <v>1.6405863664527567</v>
      </c>
      <c r="U9" s="30">
        <v>1.6824460848656164</v>
      </c>
      <c r="V9" s="30">
        <v>1.7442394528146477</v>
      </c>
      <c r="W9" s="30">
        <v>1.9055580851997165</v>
      </c>
      <c r="X9" s="30">
        <v>2.0439177827289678</v>
      </c>
      <c r="Y9" s="30">
        <v>2.3098843668018083</v>
      </c>
      <c r="Z9" s="30">
        <v>2.252890462810254</v>
      </c>
      <c r="AA9" s="30">
        <v>1.9608370451718091</v>
      </c>
      <c r="AB9" s="30">
        <v>1.9871555721661018</v>
      </c>
      <c r="AC9" s="30">
        <v>2.1167335521483315</v>
      </c>
      <c r="AD9" s="30">
        <v>2.1700400747811255</v>
      </c>
      <c r="AE9" s="30">
        <v>2.2360153418275912</v>
      </c>
      <c r="AF9" s="30">
        <v>2.2318258231230916</v>
      </c>
      <c r="AG9" s="30">
        <v>2.5191168755158686</v>
      </c>
      <c r="AH9" s="30">
        <v>3.0207742371591513</v>
      </c>
      <c r="AI9" s="30">
        <v>3.1900146752284742</v>
      </c>
      <c r="AJ9" s="30">
        <v>3.0169393481760256</v>
      </c>
      <c r="AK9" s="30">
        <v>2.8387449412377244</v>
      </c>
      <c r="AL9" s="30">
        <v>2.8578206385875502</v>
      </c>
      <c r="AM9" s="30">
        <v>2.9078556106300026</v>
      </c>
      <c r="AN9" s="30">
        <v>2.9512986864734985</v>
      </c>
      <c r="AO9" s="30">
        <v>2.935586941421203</v>
      </c>
      <c r="AP9" s="30">
        <v>2.7781857871868714</v>
      </c>
      <c r="AQ9" s="30">
        <v>2.9320091350271409</v>
      </c>
      <c r="AR9" s="30">
        <v>3.1969421984882249</v>
      </c>
      <c r="AS9" s="30">
        <v>3.4535118454424478</v>
      </c>
      <c r="AT9" s="30">
        <v>3.4928588255478137</v>
      </c>
      <c r="AU9" s="30">
        <v>3.5735537149953083</v>
      </c>
      <c r="AV9" s="30">
        <v>3.6257380582146896</v>
      </c>
      <c r="AW9" s="30">
        <v>3.66698219731061</v>
      </c>
      <c r="AX9" s="30">
        <v>3.6305680361091253</v>
      </c>
      <c r="AY9" s="30">
        <v>4.1168169610284195</v>
      </c>
      <c r="AZ9" s="30">
        <v>6.5351506185578545</v>
      </c>
      <c r="BA9" s="30">
        <v>7.1274980689863243</v>
      </c>
      <c r="BB9" s="30">
        <v>6.9471984069553656</v>
      </c>
      <c r="BC9" s="30">
        <v>6.7700346120735029</v>
      </c>
      <c r="BD9" s="30">
        <v>6.9280306663568929</v>
      </c>
      <c r="BE9" s="20">
        <v>2.3337554877728983E-2</v>
      </c>
      <c r="BF9" s="15">
        <v>0.15799605428339003</v>
      </c>
      <c r="BG9" s="31" t="s">
        <v>15</v>
      </c>
    </row>
    <row r="10" spans="1:62" s="23" customFormat="1" ht="14" x14ac:dyDescent="0.3">
      <c r="A10" s="32">
        <v>7</v>
      </c>
      <c r="B10" s="33" t="s">
        <v>17</v>
      </c>
      <c r="C10" s="30">
        <v>0.15851796912620175</v>
      </c>
      <c r="D10" s="30">
        <v>0.33542416340484832</v>
      </c>
      <c r="E10" s="30">
        <v>0.52652167386805915</v>
      </c>
      <c r="F10" s="30">
        <v>0.69601568362202892</v>
      </c>
      <c r="G10" s="30">
        <v>0.87168519300220448</v>
      </c>
      <c r="H10" s="30">
        <v>1.2320962620237466</v>
      </c>
      <c r="I10" s="30">
        <v>1.6523733211233211</v>
      </c>
      <c r="J10" s="30">
        <v>1.7545472845122589</v>
      </c>
      <c r="K10" s="30">
        <v>2.090869231612408</v>
      </c>
      <c r="L10" s="30">
        <v>2.1546460624540527</v>
      </c>
      <c r="M10" s="30">
        <v>2.0667537990363418</v>
      </c>
      <c r="N10" s="30">
        <v>1.838140045555015</v>
      </c>
      <c r="O10" s="30">
        <v>1.7580792392422913</v>
      </c>
      <c r="P10" s="30">
        <v>1.9957321303012143</v>
      </c>
      <c r="Q10" s="30">
        <v>2.7234776997390746</v>
      </c>
      <c r="R10" s="30">
        <v>1.5561519263982073</v>
      </c>
      <c r="S10" s="30">
        <v>1.429770908340404</v>
      </c>
      <c r="T10" s="30">
        <v>1.3386321223761461</v>
      </c>
      <c r="U10" s="30">
        <v>1.107161758429364</v>
      </c>
      <c r="V10" s="30">
        <v>0.69460487436404439</v>
      </c>
      <c r="W10" s="30">
        <v>2.0730064913631865</v>
      </c>
      <c r="X10" s="30">
        <v>1.9167911586030175</v>
      </c>
      <c r="Y10" s="30">
        <v>1.5049217832723256</v>
      </c>
      <c r="Z10" s="30">
        <v>1.9130598993977554</v>
      </c>
      <c r="AA10" s="30">
        <v>2.1804176826036255</v>
      </c>
      <c r="AB10" s="30">
        <v>2.5151006203661672</v>
      </c>
      <c r="AC10" s="30">
        <v>3.0139676762460805</v>
      </c>
      <c r="AD10" s="30">
        <v>4.1666877159095126</v>
      </c>
      <c r="AE10" s="30">
        <v>4.0864829713004962</v>
      </c>
      <c r="AF10" s="30">
        <v>3.8877922688285751</v>
      </c>
      <c r="AG10" s="30">
        <v>3.7903554560276898</v>
      </c>
      <c r="AH10" s="30">
        <v>3.3261628343630552</v>
      </c>
      <c r="AI10" s="30">
        <v>3.270932580677858</v>
      </c>
      <c r="AJ10" s="30">
        <v>3.6240444138366184</v>
      </c>
      <c r="AK10" s="30">
        <v>3.8560624947743665</v>
      </c>
      <c r="AL10" s="30">
        <v>4.3823688025296867</v>
      </c>
      <c r="AM10" s="30">
        <v>5.903181956539493</v>
      </c>
      <c r="AN10" s="30">
        <v>6.8301173312011505</v>
      </c>
      <c r="AO10" s="30">
        <v>8.3410470756269621</v>
      </c>
      <c r="AP10" s="30">
        <v>10.281103426032109</v>
      </c>
      <c r="AQ10" s="30">
        <v>11.091410912493087</v>
      </c>
      <c r="AR10" s="30">
        <v>11.819325357844514</v>
      </c>
      <c r="AS10" s="30">
        <v>12.3797943884307</v>
      </c>
      <c r="AT10" s="30">
        <v>11.237625382911054</v>
      </c>
      <c r="AU10" s="30">
        <v>11.683467626292286</v>
      </c>
      <c r="AV10" s="30">
        <v>16.824536390119128</v>
      </c>
      <c r="AW10" s="30">
        <v>17.191167776057274</v>
      </c>
      <c r="AX10" s="30">
        <v>14.524468784227819</v>
      </c>
      <c r="AY10" s="30">
        <v>9.040444782098211</v>
      </c>
      <c r="AZ10" s="30">
        <v>-0.88174986808075417</v>
      </c>
      <c r="BA10" s="30">
        <v>3.3152047806442213</v>
      </c>
      <c r="BB10" s="30">
        <v>4.8181365375234284</v>
      </c>
      <c r="BC10" s="30">
        <v>7.9844208923463107</v>
      </c>
      <c r="BD10" s="30">
        <v>9.9198941634467701</v>
      </c>
      <c r="BE10" s="20">
        <v>0.24240621795824432</v>
      </c>
      <c r="BF10" s="15">
        <v>1.9354732711004594</v>
      </c>
      <c r="BG10" s="34" t="s">
        <v>13</v>
      </c>
    </row>
    <row r="11" spans="1:62" s="23" customFormat="1" ht="14" x14ac:dyDescent="0.3">
      <c r="A11" s="35">
        <v>8</v>
      </c>
      <c r="B11" s="36" t="s">
        <v>18</v>
      </c>
      <c r="C11" s="37">
        <v>0.45426647434704376</v>
      </c>
      <c r="D11" s="37">
        <v>0.46206963137745499</v>
      </c>
      <c r="E11" s="37">
        <v>0.47010688311877868</v>
      </c>
      <c r="F11" s="37">
        <v>0.47838525241234214</v>
      </c>
      <c r="G11" s="37">
        <v>0.48691197278471243</v>
      </c>
      <c r="H11" s="37">
        <v>0.49569449476825367</v>
      </c>
      <c r="I11" s="37">
        <v>0.50474049241130148</v>
      </c>
      <c r="J11" s="37">
        <v>0.51405786998364034</v>
      </c>
      <c r="K11" s="37">
        <v>0.52365476888314955</v>
      </c>
      <c r="L11" s="37">
        <v>0.53353957474964409</v>
      </c>
      <c r="M11" s="37">
        <v>0.5437209247921333</v>
      </c>
      <c r="N11" s="37">
        <v>0.55420771533589719</v>
      </c>
      <c r="O11" s="37">
        <v>0.56500910959597417</v>
      </c>
      <c r="P11" s="37">
        <v>0.57613454568385336</v>
      </c>
      <c r="Q11" s="37">
        <v>0.58759374485436899</v>
      </c>
      <c r="R11" s="37">
        <v>0.59939672000000022</v>
      </c>
      <c r="S11" s="37">
        <v>0.59939672000000022</v>
      </c>
      <c r="T11" s="37">
        <v>0.59939672000000022</v>
      </c>
      <c r="U11" s="37">
        <v>0.59939672000000022</v>
      </c>
      <c r="V11" s="37">
        <v>0.35990864000000011</v>
      </c>
      <c r="W11" s="37">
        <v>0.35990864000000011</v>
      </c>
      <c r="X11" s="37">
        <v>0.35990864000000011</v>
      </c>
      <c r="Y11" s="37">
        <v>0.35990864000000011</v>
      </c>
      <c r="Z11" s="37">
        <v>0.34367216</v>
      </c>
      <c r="AA11" s="37">
        <v>0.34367216</v>
      </c>
      <c r="AB11" s="37">
        <v>0.34367216</v>
      </c>
      <c r="AC11" s="37">
        <v>0.34367216000000006</v>
      </c>
      <c r="AD11" s="37">
        <v>0.30916964000000002</v>
      </c>
      <c r="AE11" s="37">
        <v>0.30916964000000002</v>
      </c>
      <c r="AF11" s="37">
        <v>0.30916964000000002</v>
      </c>
      <c r="AG11" s="37">
        <v>0.30916964000000002</v>
      </c>
      <c r="AH11" s="37">
        <v>0.24422372000000001</v>
      </c>
      <c r="AI11" s="37">
        <v>0.24422372000000001</v>
      </c>
      <c r="AJ11" s="37">
        <v>0.24422372000000001</v>
      </c>
      <c r="AK11" s="37">
        <v>0.24422372000000001</v>
      </c>
      <c r="AL11" s="37">
        <v>0.24422372000000001</v>
      </c>
      <c r="AM11" s="37">
        <v>0.27263756</v>
      </c>
      <c r="AN11" s="37">
        <v>0.24219415999999999</v>
      </c>
      <c r="AO11" s="37">
        <v>0.23745852000000003</v>
      </c>
      <c r="AP11" s="37">
        <v>0.23204635999999998</v>
      </c>
      <c r="AQ11" s="37">
        <v>0.22460464000000002</v>
      </c>
      <c r="AR11" s="37">
        <v>0.15830568</v>
      </c>
      <c r="AS11" s="37">
        <v>0.21851595999999998</v>
      </c>
      <c r="AT11" s="37">
        <v>0.1758952</v>
      </c>
      <c r="AU11" s="37">
        <v>0.21107424</v>
      </c>
      <c r="AV11" s="37">
        <v>0.21378032</v>
      </c>
      <c r="AW11" s="37">
        <v>0.2097212</v>
      </c>
      <c r="AX11" s="37">
        <v>0.20566208</v>
      </c>
      <c r="AY11" s="37">
        <v>0.19686732000000004</v>
      </c>
      <c r="AZ11" s="37">
        <v>0.20160296</v>
      </c>
      <c r="BA11" s="37">
        <v>0.19551427999999998</v>
      </c>
      <c r="BB11" s="37">
        <v>0.19551427999999998</v>
      </c>
      <c r="BC11" s="37">
        <v>0.24422372000000001</v>
      </c>
      <c r="BD11" s="37">
        <v>0.22731072000000002</v>
      </c>
      <c r="BE11" s="20">
        <v>-6.9252077562326805E-2</v>
      </c>
      <c r="BF11" s="15">
        <v>-1.6912999999999984E-2</v>
      </c>
      <c r="BG11" s="38" t="s">
        <v>15</v>
      </c>
    </row>
    <row r="12" spans="1:62" s="23" customFormat="1" ht="14" x14ac:dyDescent="0.3">
      <c r="A12" s="39">
        <v>9</v>
      </c>
      <c r="B12" s="40" t="s">
        <v>19</v>
      </c>
      <c r="C12" s="41">
        <v>1.305920496016469</v>
      </c>
      <c r="D12" s="41">
        <v>1.3372625879208642</v>
      </c>
      <c r="E12" s="41">
        <v>1.3693568900309652</v>
      </c>
      <c r="F12" s="41">
        <v>1.4022214553917083</v>
      </c>
      <c r="G12" s="41">
        <v>1.4358747703211094</v>
      </c>
      <c r="H12" s="41">
        <v>1.470335764808816</v>
      </c>
      <c r="I12" s="41">
        <v>1.5056238231642278</v>
      </c>
      <c r="J12" s="41">
        <v>1.5417587949201694</v>
      </c>
      <c r="K12" s="41">
        <v>1.5787610059982538</v>
      </c>
      <c r="L12" s="41">
        <v>1.6166512701422118</v>
      </c>
      <c r="M12" s="41">
        <v>1.6554509006256248</v>
      </c>
      <c r="N12" s="41">
        <v>1.6057873736068562</v>
      </c>
      <c r="O12" s="41">
        <v>1.5576137523986504</v>
      </c>
      <c r="P12" s="41">
        <v>1.5108853398266908</v>
      </c>
      <c r="Q12" s="41">
        <v>1.4655587796318903</v>
      </c>
      <c r="R12" s="41">
        <v>1.4215920162429336</v>
      </c>
      <c r="S12" s="41">
        <v>1.3817874397881313</v>
      </c>
      <c r="T12" s="41">
        <v>1.3419828633333291</v>
      </c>
      <c r="U12" s="41">
        <v>1.302178286878527</v>
      </c>
      <c r="V12" s="41">
        <v>1.2623737104237247</v>
      </c>
      <c r="W12" s="41">
        <v>1.2225691339689229</v>
      </c>
      <c r="X12" s="41">
        <v>0.83937582332194705</v>
      </c>
      <c r="Y12" s="41">
        <v>0.83937582332194705</v>
      </c>
      <c r="Z12" s="41">
        <v>1.2225691339689229</v>
      </c>
      <c r="AA12" s="41">
        <v>0.74813932078695278</v>
      </c>
      <c r="AB12" s="41">
        <v>0.98535422737793787</v>
      </c>
      <c r="AC12" s="41">
        <v>0.94885962636394006</v>
      </c>
      <c r="AD12" s="41">
        <v>1.0036015278849366</v>
      </c>
      <c r="AE12" s="41">
        <v>1.0765907299129318</v>
      </c>
      <c r="AF12" s="41">
        <v>0.71164471977295496</v>
      </c>
      <c r="AG12" s="41">
        <v>0.60216091673096195</v>
      </c>
      <c r="AH12" s="41">
        <v>0.98535422737793787</v>
      </c>
      <c r="AI12" s="41">
        <v>0.45618251267497123</v>
      </c>
      <c r="AJ12" s="41">
        <v>1.0036015278849368</v>
      </c>
      <c r="AK12" s="41">
        <v>0.7846339218009506</v>
      </c>
      <c r="AL12" s="41">
        <v>0.76638662129395174</v>
      </c>
      <c r="AM12" s="41">
        <v>0.60216091673096206</v>
      </c>
      <c r="AN12" s="41">
        <v>0.63865551774495977</v>
      </c>
      <c r="AO12" s="41">
        <v>0.98535422737793799</v>
      </c>
      <c r="AP12" s="41">
        <v>0.8211285228149483</v>
      </c>
      <c r="AQ12" s="41">
        <v>0.36494601013997696</v>
      </c>
      <c r="AR12" s="41">
        <v>0.52917171470296664</v>
      </c>
      <c r="AS12" s="41">
        <v>0.74813932078695278</v>
      </c>
      <c r="AT12" s="41">
        <v>0.21896760608398616</v>
      </c>
      <c r="AU12" s="41">
        <v>0.18247300506998848</v>
      </c>
      <c r="AV12" s="41">
        <v>0.51092441419596779</v>
      </c>
      <c r="AW12" s="41">
        <v>0.36494601013997696</v>
      </c>
      <c r="AX12" s="41">
        <v>0.45618251267497123</v>
      </c>
      <c r="AY12" s="41">
        <v>0.56566631571696424</v>
      </c>
      <c r="AZ12" s="41">
        <v>0.20072030557698733</v>
      </c>
      <c r="BA12" s="41">
        <v>0.78463392180095048</v>
      </c>
      <c r="BB12" s="41">
        <v>0.49267711368896894</v>
      </c>
      <c r="BC12" s="41">
        <v>0.54741901520996539</v>
      </c>
      <c r="BD12" s="41">
        <v>0.16422570456298963</v>
      </c>
      <c r="BE12" s="20">
        <v>-0.7</v>
      </c>
      <c r="BF12" s="15">
        <v>-0.38319331064697576</v>
      </c>
      <c r="BG12" s="42" t="s">
        <v>15</v>
      </c>
    </row>
    <row r="13" spans="1:62" s="23" customFormat="1" ht="14" x14ac:dyDescent="0.3">
      <c r="A13" s="39">
        <v>10</v>
      </c>
      <c r="B13" s="40" t="s">
        <v>20</v>
      </c>
      <c r="C13" s="41">
        <v>0.18450620548053806</v>
      </c>
      <c r="D13" s="41">
        <v>0.19266502514801154</v>
      </c>
      <c r="E13" s="41">
        <v>0.20104736845453375</v>
      </c>
      <c r="F13" s="41">
        <v>0.20966191321632513</v>
      </c>
      <c r="G13" s="41">
        <v>0.21851749122983749</v>
      </c>
      <c r="H13" s="41">
        <v>0.22762310223940002</v>
      </c>
      <c r="I13" s="41">
        <v>0.23698792740909203</v>
      </c>
      <c r="J13" s="41">
        <v>0.2466213423895911</v>
      </c>
      <c r="K13" s="41">
        <v>0.25653293005972511</v>
      </c>
      <c r="L13" s="41">
        <v>0.26673249301309282</v>
      </c>
      <c r="M13" s="41">
        <v>0.27723006585215199</v>
      </c>
      <c r="N13" s="41">
        <v>0.28579499518243617</v>
      </c>
      <c r="O13" s="41">
        <v>0.29461838867221996</v>
      </c>
      <c r="P13" s="41">
        <v>0.29781083361139349</v>
      </c>
      <c r="Q13" s="41">
        <v>0.30103202821717046</v>
      </c>
      <c r="R13" s="41">
        <v>0.30428236327161357</v>
      </c>
      <c r="S13" s="41">
        <v>0.30756222919272352</v>
      </c>
      <c r="T13" s="41">
        <v>0.31087201625707594</v>
      </c>
      <c r="U13" s="41">
        <v>0.31421211481032746</v>
      </c>
      <c r="V13" s="41">
        <v>0.31758291546652728</v>
      </c>
      <c r="W13" s="41">
        <v>0.32098480929709444</v>
      </c>
      <c r="X13" s="41">
        <v>0.32509751255163372</v>
      </c>
      <c r="Y13" s="41">
        <v>0.32923904505447121</v>
      </c>
      <c r="Z13" s="41">
        <v>0.33341010574694391</v>
      </c>
      <c r="AA13" s="41">
        <v>0.33761138299323479</v>
      </c>
      <c r="AB13" s="41">
        <v>0.3418435554343493</v>
      </c>
      <c r="AC13" s="41">
        <v>0.34610729278783781</v>
      </c>
      <c r="AD13" s="41">
        <v>0.35040325659749205</v>
      </c>
      <c r="AE13" s="41">
        <v>0.35473210093687707</v>
      </c>
      <c r="AF13" s="41">
        <v>0.35909447307022446</v>
      </c>
      <c r="AG13" s="41">
        <v>0.36349101407391371</v>
      </c>
      <c r="AH13" s="41">
        <v>0.36654003802772023</v>
      </c>
      <c r="AI13" s="41">
        <v>0.36963521989178222</v>
      </c>
      <c r="AJ13" s="41">
        <v>0.37277622799454946</v>
      </c>
      <c r="AK13" s="41">
        <v>0.37596278088122798</v>
      </c>
      <c r="AL13" s="41">
        <v>0.37919464330566982</v>
      </c>
      <c r="AM13" s="41">
        <v>0.38247162263375722</v>
      </c>
      <c r="AN13" s="41">
        <v>0.38579356561029993</v>
      </c>
      <c r="AO13" s="41">
        <v>0.38916035544775546</v>
      </c>
      <c r="AP13" s="41">
        <v>0.39257190920046919</v>
      </c>
      <c r="AQ13" s="41">
        <v>0.39602817539274021</v>
      </c>
      <c r="AR13" s="41">
        <v>0.39952913187297967</v>
      </c>
      <c r="AS13" s="41">
        <v>0.40307478386965329</v>
      </c>
      <c r="AT13" s="41">
        <v>0.40666516222763238</v>
      </c>
      <c r="AU13" s="41">
        <v>0.41030032180614601</v>
      </c>
      <c r="AV13" s="41">
        <v>0.41398034002173212</v>
      </c>
      <c r="AW13" s="41">
        <v>0.41770531552151258</v>
      </c>
      <c r="AX13" s="41">
        <v>0.42147536697379917</v>
      </c>
      <c r="AY13" s="41">
        <v>0.42529063196449701</v>
      </c>
      <c r="AZ13" s="41">
        <v>0.4291512659890579</v>
      </c>
      <c r="BA13" s="41">
        <v>0.4330574415308594</v>
      </c>
      <c r="BB13" s="41">
        <v>0.43700934721787099</v>
      </c>
      <c r="BC13" s="41">
        <v>0.44100718705033892</v>
      </c>
      <c r="BD13" s="41">
        <v>0.44505117969298696</v>
      </c>
      <c r="BE13" s="20">
        <v>9.1699019004568717E-3</v>
      </c>
      <c r="BF13" s="15">
        <v>4.0439926426480421E-3</v>
      </c>
      <c r="BG13" s="42" t="s">
        <v>15</v>
      </c>
    </row>
    <row r="14" spans="1:62" s="23" customFormat="1" ht="14" x14ac:dyDescent="0.3">
      <c r="A14" s="39">
        <v>11</v>
      </c>
      <c r="B14" s="40" t="s">
        <v>21</v>
      </c>
      <c r="C14" s="41">
        <v>0.1800037995324828</v>
      </c>
      <c r="D14" s="41">
        <v>0.18240887552313248</v>
      </c>
      <c r="E14" s="41">
        <v>0.18486205303359513</v>
      </c>
      <c r="F14" s="41">
        <v>0.187364294094267</v>
      </c>
      <c r="G14" s="41">
        <v>0.18991657997615236</v>
      </c>
      <c r="H14" s="41">
        <v>0.19251991157567538</v>
      </c>
      <c r="I14" s="41">
        <v>0.19517530980718889</v>
      </c>
      <c r="J14" s="41">
        <v>0.19788381600333269</v>
      </c>
      <c r="K14" s="41">
        <v>0.20064649232339934</v>
      </c>
      <c r="L14" s="41">
        <v>0.20346442216986735</v>
      </c>
      <c r="M14" s="41">
        <v>0.20633871061326467</v>
      </c>
      <c r="N14" s="41">
        <v>0.20927048482552996</v>
      </c>
      <c r="O14" s="41">
        <v>0.21226089452204058</v>
      </c>
      <c r="P14" s="41">
        <v>0.21531111241248141</v>
      </c>
      <c r="Q14" s="41">
        <v>0.21842233466073102</v>
      </c>
      <c r="R14" s="41">
        <v>0.22159578135394564</v>
      </c>
      <c r="S14" s="41">
        <v>0.22483269698102457</v>
      </c>
      <c r="T14" s="41">
        <v>0.22813435092064505</v>
      </c>
      <c r="U14" s="41">
        <v>0.23150203793905794</v>
      </c>
      <c r="V14" s="41">
        <v>0.23493707869783911</v>
      </c>
      <c r="W14" s="41">
        <v>0.23844082027179589</v>
      </c>
      <c r="X14" s="41">
        <v>0.24201463667723183</v>
      </c>
      <c r="Y14" s="41">
        <v>0.24565992941077647</v>
      </c>
      <c r="Z14" s="41">
        <v>0.24937812799899201</v>
      </c>
      <c r="AA14" s="41">
        <v>0.25317069055897184</v>
      </c>
      <c r="AB14" s="41">
        <v>0.25703910437015126</v>
      </c>
      <c r="AC14" s="41">
        <v>0.2609848864575543</v>
      </c>
      <c r="AD14" s="41">
        <v>0.26500958418670539</v>
      </c>
      <c r="AE14" s="41">
        <v>0.26911477587043947</v>
      </c>
      <c r="AF14" s="41">
        <v>0.27330207138784823</v>
      </c>
      <c r="AG14" s="41">
        <v>0.28953202881332474</v>
      </c>
      <c r="AH14" s="41">
        <v>0.29017678522725893</v>
      </c>
      <c r="AI14" s="41">
        <v>0.29081221881196462</v>
      </c>
      <c r="AJ14" s="41">
        <v>0.29128812746176869</v>
      </c>
      <c r="AK14" s="41">
        <v>0.2917874236223631</v>
      </c>
      <c r="AL14" s="41">
        <v>0.29231085243071958</v>
      </c>
      <c r="AM14" s="41">
        <v>0.29281108061081373</v>
      </c>
      <c r="AN14" s="41">
        <v>0.2934635897926558</v>
      </c>
      <c r="AO14" s="41">
        <v>0.29118167196815659</v>
      </c>
      <c r="AP14" s="41">
        <v>0.28714417868051956</v>
      </c>
      <c r="AQ14" s="41">
        <v>0.28576969550416703</v>
      </c>
      <c r="AR14" s="41">
        <v>0.27916874004973374</v>
      </c>
      <c r="AS14" s="41">
        <v>0.25614770875852849</v>
      </c>
      <c r="AT14" s="41">
        <v>0.25341833528864322</v>
      </c>
      <c r="AU14" s="41">
        <v>0.25236448772660691</v>
      </c>
      <c r="AV14" s="41">
        <v>0.25011117003032574</v>
      </c>
      <c r="AW14" s="41">
        <v>0.24785969177706191</v>
      </c>
      <c r="AX14" s="41">
        <v>0.24433718369113522</v>
      </c>
      <c r="AY14" s="41">
        <v>0.24361127192293525</v>
      </c>
      <c r="AZ14" s="41">
        <v>0.24215530031928856</v>
      </c>
      <c r="BA14" s="41">
        <v>0.24167918516069431</v>
      </c>
      <c r="BB14" s="41">
        <v>0.24173744642440331</v>
      </c>
      <c r="BC14" s="41">
        <v>0.24184969645914933</v>
      </c>
      <c r="BD14" s="41">
        <v>0.24102768945470426</v>
      </c>
      <c r="BE14" s="20">
        <v>-3.3988341373995213E-3</v>
      </c>
      <c r="BF14" s="15">
        <v>-8.2200700444506891E-4</v>
      </c>
      <c r="BG14" s="42" t="s">
        <v>15</v>
      </c>
    </row>
    <row r="15" spans="1:62" s="23" customFormat="1" ht="14" x14ac:dyDescent="0.3">
      <c r="A15" s="39">
        <v>12</v>
      </c>
      <c r="B15" s="40" t="s">
        <v>22</v>
      </c>
      <c r="C15" s="41">
        <v>2.6465400000000104E-2</v>
      </c>
      <c r="D15" s="41">
        <v>5.2930800000000208E-2</v>
      </c>
      <c r="E15" s="41">
        <v>7.9396200000000305E-2</v>
      </c>
      <c r="F15" s="41">
        <v>0.10586160000000042</v>
      </c>
      <c r="G15" s="41">
        <v>0.132327</v>
      </c>
      <c r="H15" s="41">
        <v>0.21262799999999998</v>
      </c>
      <c r="I15" s="41">
        <v>0.29292899999999999</v>
      </c>
      <c r="J15" s="41">
        <v>0.37323000000000001</v>
      </c>
      <c r="K15" s="41">
        <v>0.45353100000000002</v>
      </c>
      <c r="L15" s="41">
        <v>0.53383199999999997</v>
      </c>
      <c r="M15" s="41">
        <v>0.55735680000000021</v>
      </c>
      <c r="N15" s="41">
        <v>0.58088160000000044</v>
      </c>
      <c r="O15" s="41">
        <v>0.60440640000000068</v>
      </c>
      <c r="P15" s="41">
        <v>0.62793120000000091</v>
      </c>
      <c r="Q15" s="41">
        <v>0.65145600000000004</v>
      </c>
      <c r="R15" s="41">
        <v>0.66559350000000006</v>
      </c>
      <c r="S15" s="41">
        <v>0.67973100000000009</v>
      </c>
      <c r="T15" s="41">
        <v>0.69386850000000011</v>
      </c>
      <c r="U15" s="41">
        <v>0.70800600000000014</v>
      </c>
      <c r="V15" s="41">
        <v>0.70319925000000016</v>
      </c>
      <c r="W15" s="41">
        <v>0.69839250000000019</v>
      </c>
      <c r="X15" s="41">
        <v>0.69358575000000022</v>
      </c>
      <c r="Y15" s="41">
        <v>0.68877900000000025</v>
      </c>
      <c r="Z15" s="41">
        <v>0.69850560000000017</v>
      </c>
      <c r="AA15" s="41">
        <v>0.70823220000000009</v>
      </c>
      <c r="AB15" s="41">
        <v>0.71795880000000001</v>
      </c>
      <c r="AC15" s="41">
        <v>0.72768539999999993</v>
      </c>
      <c r="AD15" s="41">
        <v>0.73741200000000029</v>
      </c>
      <c r="AE15" s="41">
        <v>0.7537629235500003</v>
      </c>
      <c r="AF15" s="41">
        <v>0.7701138471000003</v>
      </c>
      <c r="AG15" s="41">
        <v>0.78646477065000031</v>
      </c>
      <c r="AH15" s="41">
        <v>0.80281569420000032</v>
      </c>
      <c r="AI15" s="41">
        <v>0.81916661775000033</v>
      </c>
      <c r="AJ15" s="41">
        <v>0.86411589420000035</v>
      </c>
      <c r="AK15" s="41">
        <v>0.90906517065000036</v>
      </c>
      <c r="AL15" s="41">
        <v>0.95401444710000038</v>
      </c>
      <c r="AM15" s="41">
        <v>0.9989637235500004</v>
      </c>
      <c r="AN15" s="41">
        <v>1.0439130000000003</v>
      </c>
      <c r="AO15" s="41">
        <v>1.0231026000000003</v>
      </c>
      <c r="AP15" s="41">
        <v>1.0022922000000003</v>
      </c>
      <c r="AQ15" s="41">
        <v>0.98148180000000018</v>
      </c>
      <c r="AR15" s="41">
        <v>0.96067140000000006</v>
      </c>
      <c r="AS15" s="41">
        <v>0.9398610000000005</v>
      </c>
      <c r="AT15" s="41">
        <v>0.95016117857142912</v>
      </c>
      <c r="AU15" s="41">
        <v>0.96046135714285774</v>
      </c>
      <c r="AV15" s="41">
        <v>0.97076153571428636</v>
      </c>
      <c r="AW15" s="41">
        <v>0.98106171428571498</v>
      </c>
      <c r="AX15" s="41">
        <v>0.9913618928571436</v>
      </c>
      <c r="AY15" s="41">
        <v>1.0016620714285722</v>
      </c>
      <c r="AZ15" s="41">
        <v>1.0052914504285699</v>
      </c>
      <c r="BA15" s="41">
        <v>1.0091142304285721</v>
      </c>
      <c r="BB15" s="41">
        <v>1.0128691504285721</v>
      </c>
      <c r="BC15" s="41">
        <v>1.0169153316781796</v>
      </c>
      <c r="BD15" s="41">
        <v>1.0215904416640509</v>
      </c>
      <c r="BE15" s="20">
        <v>4.5973443808307174E-3</v>
      </c>
      <c r="BF15" s="15">
        <v>4.6751099858712841E-3</v>
      </c>
      <c r="BG15" s="42" t="s">
        <v>15</v>
      </c>
      <c r="BI15" s="22"/>
    </row>
    <row r="16" spans="1:62" s="23" customFormat="1" ht="14" x14ac:dyDescent="0.3">
      <c r="A16" s="39">
        <v>13</v>
      </c>
      <c r="B16" s="40" t="s">
        <v>23</v>
      </c>
      <c r="C16" s="41">
        <v>0.8532634219199986</v>
      </c>
      <c r="D16" s="41">
        <v>0.85219302191999868</v>
      </c>
      <c r="E16" s="41">
        <v>0.85112262191999866</v>
      </c>
      <c r="F16" s="41">
        <v>0.85005222191999863</v>
      </c>
      <c r="G16" s="41">
        <v>0.8489818219199986</v>
      </c>
      <c r="H16" s="41">
        <v>0.85625719691999869</v>
      </c>
      <c r="I16" s="41">
        <v>0.86353257191999866</v>
      </c>
      <c r="J16" s="41">
        <v>0.87080794691999863</v>
      </c>
      <c r="K16" s="41">
        <v>0.87808332191999861</v>
      </c>
      <c r="L16" s="41">
        <v>0.88535869691999869</v>
      </c>
      <c r="M16" s="41">
        <v>0.89263407191999866</v>
      </c>
      <c r="N16" s="41">
        <v>0.89990944691999863</v>
      </c>
      <c r="O16" s="41">
        <v>0.90718482191999861</v>
      </c>
      <c r="P16" s="41">
        <v>0.91446019691999869</v>
      </c>
      <c r="Q16" s="41">
        <v>0.92173557191999866</v>
      </c>
      <c r="R16" s="41">
        <v>0.92901094691999864</v>
      </c>
      <c r="S16" s="41">
        <v>0.93628632191999861</v>
      </c>
      <c r="T16" s="41">
        <v>0.93822642191999861</v>
      </c>
      <c r="U16" s="41">
        <v>0.94016652191999861</v>
      </c>
      <c r="V16" s="41">
        <v>0.94210662191999861</v>
      </c>
      <c r="W16" s="41">
        <v>0.94404672191999861</v>
      </c>
      <c r="X16" s="41">
        <v>0.94598682191999861</v>
      </c>
      <c r="Y16" s="41">
        <v>0.94792692191999861</v>
      </c>
      <c r="Z16" s="41">
        <v>0.94986702191999861</v>
      </c>
      <c r="AA16" s="41">
        <v>0.95180712191999861</v>
      </c>
      <c r="AB16" s="41">
        <v>0.95374722191999861</v>
      </c>
      <c r="AC16" s="41">
        <v>0.95568732191999861</v>
      </c>
      <c r="AD16" s="41">
        <v>0.95772777191999869</v>
      </c>
      <c r="AE16" s="41">
        <v>0.95976822191999867</v>
      </c>
      <c r="AF16" s="41">
        <v>0.96180867191999864</v>
      </c>
      <c r="AG16" s="41">
        <v>0.96384912191999861</v>
      </c>
      <c r="AH16" s="41">
        <v>0.96588957191999869</v>
      </c>
      <c r="AI16" s="41">
        <v>0.96793002191999866</v>
      </c>
      <c r="AJ16" s="41">
        <v>0.96997047191999863</v>
      </c>
      <c r="AK16" s="41">
        <v>0.97201092191999861</v>
      </c>
      <c r="AL16" s="41">
        <v>0.97405137191999869</v>
      </c>
      <c r="AM16" s="41">
        <v>0.97609182191999866</v>
      </c>
      <c r="AN16" s="41">
        <v>0.97813227191999863</v>
      </c>
      <c r="AO16" s="41">
        <v>0.9801727219199986</v>
      </c>
      <c r="AP16" s="41">
        <v>0.98221317191999868</v>
      </c>
      <c r="AQ16" s="41">
        <v>0.98492262191999869</v>
      </c>
      <c r="AR16" s="41">
        <v>0.98763207191999869</v>
      </c>
      <c r="AS16" s="41">
        <v>0.99034152191999869</v>
      </c>
      <c r="AT16" s="41">
        <v>0.99305097191999869</v>
      </c>
      <c r="AU16" s="41">
        <v>0.9957604219199987</v>
      </c>
      <c r="AV16" s="41">
        <v>0.9984698719199987</v>
      </c>
      <c r="AW16" s="41">
        <v>1.0011793219199987</v>
      </c>
      <c r="AX16" s="41">
        <v>1.0038887719199987</v>
      </c>
      <c r="AY16" s="41">
        <v>1.0065982219199987</v>
      </c>
      <c r="AZ16" s="41">
        <v>1.0195433719199987</v>
      </c>
      <c r="BA16" s="41">
        <v>1.0098428719199986</v>
      </c>
      <c r="BB16" s="41">
        <v>1.0172018719199987</v>
      </c>
      <c r="BC16" s="41">
        <v>1.0218848719199987</v>
      </c>
      <c r="BD16" s="41">
        <v>1.0163746534199987</v>
      </c>
      <c r="BE16" s="20">
        <v>-5.392210660332959E-3</v>
      </c>
      <c r="BF16" s="15">
        <v>-5.510218499999997E-3</v>
      </c>
      <c r="BG16" s="42" t="s">
        <v>15</v>
      </c>
      <c r="BI16" s="22"/>
    </row>
    <row r="17" spans="1:61" s="23" customFormat="1" ht="14" x14ac:dyDescent="0.3">
      <c r="A17" s="39">
        <v>14</v>
      </c>
      <c r="B17" s="40" t="s">
        <v>24</v>
      </c>
      <c r="C17" s="41">
        <v>0</v>
      </c>
      <c r="D17" s="41">
        <v>0</v>
      </c>
      <c r="E17" s="41">
        <v>0</v>
      </c>
      <c r="F17" s="41">
        <v>0</v>
      </c>
      <c r="G17" s="41">
        <v>0</v>
      </c>
      <c r="H17" s="41">
        <v>5.1543037184453508E-2</v>
      </c>
      <c r="I17" s="41">
        <v>0.10747805561649951</v>
      </c>
      <c r="J17" s="41">
        <v>0.16301543017900569</v>
      </c>
      <c r="K17" s="41">
        <v>0.22824427411781711</v>
      </c>
      <c r="L17" s="41">
        <v>0.2933452744967302</v>
      </c>
      <c r="M17" s="41">
        <v>0.35653126411737163</v>
      </c>
      <c r="N17" s="41">
        <v>0.42018948723664518</v>
      </c>
      <c r="O17" s="41">
        <v>0.48581393898265085</v>
      </c>
      <c r="P17" s="41">
        <v>0.58683288725858818</v>
      </c>
      <c r="Q17" s="41">
        <v>0.60969278606133226</v>
      </c>
      <c r="R17" s="41">
        <v>0.59344250629298767</v>
      </c>
      <c r="S17" s="41">
        <v>0.70401630223634126</v>
      </c>
      <c r="T17" s="41">
        <v>0.71346867991265128</v>
      </c>
      <c r="U17" s="41">
        <v>0.80095478254147978</v>
      </c>
      <c r="V17" s="41">
        <v>0.8968452808732934</v>
      </c>
      <c r="W17" s="41">
        <v>0.87037971172331152</v>
      </c>
      <c r="X17" s="41">
        <v>0.86784930211070943</v>
      </c>
      <c r="Y17" s="41">
        <v>0.90032698411052436</v>
      </c>
      <c r="Z17" s="41">
        <v>0.97141137547396306</v>
      </c>
      <c r="AA17" s="41">
        <v>1.1296488608661923</v>
      </c>
      <c r="AB17" s="41">
        <v>1.1216947438641052</v>
      </c>
      <c r="AC17" s="41">
        <v>1.2023101550565616</v>
      </c>
      <c r="AD17" s="41">
        <v>1.326264751951638</v>
      </c>
      <c r="AE17" s="41">
        <v>1.4343945420349746</v>
      </c>
      <c r="AF17" s="41">
        <v>1.5639379310228116</v>
      </c>
      <c r="AG17" s="41">
        <v>1.4791294162317992</v>
      </c>
      <c r="AH17" s="41">
        <v>1.4972560520894558</v>
      </c>
      <c r="AI17" s="41">
        <v>1.5098057205283748</v>
      </c>
      <c r="AJ17" s="41">
        <v>1.6373827293937708</v>
      </c>
      <c r="AK17" s="41">
        <v>1.7189725681349606</v>
      </c>
      <c r="AL17" s="41">
        <v>1.7775667417365484</v>
      </c>
      <c r="AM17" s="41">
        <v>1.8865758981211285</v>
      </c>
      <c r="AN17" s="41">
        <v>1.966284976729658</v>
      </c>
      <c r="AO17" s="41">
        <v>2.0846515729824207</v>
      </c>
      <c r="AP17" s="41">
        <v>2.2110982147203702</v>
      </c>
      <c r="AQ17" s="41">
        <v>2.2750924094959744</v>
      </c>
      <c r="AR17" s="41">
        <v>2.305905700599812</v>
      </c>
      <c r="AS17" s="41">
        <v>2.3778921518409599</v>
      </c>
      <c r="AT17" s="41">
        <v>2.516776476675636</v>
      </c>
      <c r="AU17" s="41">
        <v>2.6189574691352266</v>
      </c>
      <c r="AV17" s="41">
        <v>2.7444667425687257</v>
      </c>
      <c r="AW17" s="41">
        <v>2.6249825743968827</v>
      </c>
      <c r="AX17" s="41">
        <v>2.7296611994503053</v>
      </c>
      <c r="AY17" s="41">
        <v>2.6688660463979419</v>
      </c>
      <c r="AZ17" s="41">
        <v>2.629648689132396</v>
      </c>
      <c r="BA17" s="41">
        <v>2.654092158483655</v>
      </c>
      <c r="BB17" s="41">
        <v>2.5430283122462578</v>
      </c>
      <c r="BC17" s="41">
        <v>2.5971352976132001</v>
      </c>
      <c r="BD17" s="41">
        <v>2.4831889442303523</v>
      </c>
      <c r="BE17" s="20">
        <v>-4.3873861129824804E-2</v>
      </c>
      <c r="BF17" s="15">
        <v>-0.11394635338284775</v>
      </c>
      <c r="BG17" s="42" t="s">
        <v>15</v>
      </c>
    </row>
    <row r="18" spans="1:61" s="23" customFormat="1" ht="14" x14ac:dyDescent="0.3">
      <c r="A18" s="39">
        <v>15</v>
      </c>
      <c r="B18" s="40" t="s">
        <v>25</v>
      </c>
      <c r="C18" s="41">
        <v>0.17919422596874984</v>
      </c>
      <c r="D18" s="41">
        <v>0.30655002150350319</v>
      </c>
      <c r="E18" s="41">
        <v>0.45445292648146762</v>
      </c>
      <c r="F18" s="41">
        <v>0.48846344891725935</v>
      </c>
      <c r="G18" s="41">
        <v>1.4294545283992308</v>
      </c>
      <c r="H18" s="41">
        <v>1.6473034384440794</v>
      </c>
      <c r="I18" s="41">
        <v>1.8717498473748473</v>
      </c>
      <c r="J18" s="41">
        <v>2.0988393755787271</v>
      </c>
      <c r="K18" s="41">
        <v>2.3434842505953983</v>
      </c>
      <c r="L18" s="41">
        <v>2.6201183163358444</v>
      </c>
      <c r="M18" s="41">
        <v>2.9292407779490079</v>
      </c>
      <c r="N18" s="41">
        <v>3.278080910715059</v>
      </c>
      <c r="O18" s="41">
        <v>3.6448126214887377</v>
      </c>
      <c r="P18" s="41">
        <v>4.024339692981421</v>
      </c>
      <c r="Q18" s="41">
        <v>4.3999380886025046</v>
      </c>
      <c r="R18" s="41">
        <v>4.6941361188667106</v>
      </c>
      <c r="S18" s="41">
        <v>4.9685966931914605</v>
      </c>
      <c r="T18" s="41">
        <v>5.2098729107923667</v>
      </c>
      <c r="U18" s="41">
        <v>5.4164458521463708</v>
      </c>
      <c r="V18" s="41">
        <v>5.5812339650307701</v>
      </c>
      <c r="W18" s="41">
        <v>5.7823333259984597</v>
      </c>
      <c r="X18" s="41">
        <v>6.0252621303373912</v>
      </c>
      <c r="Y18" s="41">
        <v>6.1940288089647071</v>
      </c>
      <c r="Z18" s="41">
        <v>6.408289462428141</v>
      </c>
      <c r="AA18" s="41">
        <v>6.6969178416198458</v>
      </c>
      <c r="AB18" s="41">
        <v>6.9593724466636395</v>
      </c>
      <c r="AC18" s="41">
        <v>7.2996690167532163</v>
      </c>
      <c r="AD18" s="41">
        <v>7.6459002265889087</v>
      </c>
      <c r="AE18" s="41">
        <v>8.0933319154679566</v>
      </c>
      <c r="AF18" s="41">
        <v>8.4407225942897437</v>
      </c>
      <c r="AG18" s="41">
        <v>8.6312465197517856</v>
      </c>
      <c r="AH18" s="41">
        <v>8.6782612132926982</v>
      </c>
      <c r="AI18" s="41">
        <v>8.7347747101522728</v>
      </c>
      <c r="AJ18" s="41">
        <v>8.8612099923437686</v>
      </c>
      <c r="AK18" s="41">
        <v>8.9246985474639526</v>
      </c>
      <c r="AL18" s="41">
        <v>8.9391360908524167</v>
      </c>
      <c r="AM18" s="41">
        <v>8.9269312234125486</v>
      </c>
      <c r="AN18" s="41">
        <v>8.9036985552747687</v>
      </c>
      <c r="AO18" s="41">
        <v>8.8732729632341751</v>
      </c>
      <c r="AP18" s="41">
        <v>8.827803820652683</v>
      </c>
      <c r="AQ18" s="41">
        <v>8.8079694339534047</v>
      </c>
      <c r="AR18" s="41">
        <v>8.802419687199265</v>
      </c>
      <c r="AS18" s="41">
        <v>8.9994734976865853</v>
      </c>
      <c r="AT18" s="41">
        <v>8.9710794609746536</v>
      </c>
      <c r="AU18" s="41">
        <v>8.9150414528028463</v>
      </c>
      <c r="AV18" s="41">
        <v>8.858724239324367</v>
      </c>
      <c r="AW18" s="41">
        <v>8.7687563994435518</v>
      </c>
      <c r="AX18" s="41">
        <v>8.6570098293382038</v>
      </c>
      <c r="AY18" s="41">
        <v>8.5405516254124354</v>
      </c>
      <c r="AZ18" s="41">
        <v>8.5059633925875797</v>
      </c>
      <c r="BA18" s="41">
        <v>8.5202801200545331</v>
      </c>
      <c r="BB18" s="41">
        <v>8.4661113701018778</v>
      </c>
      <c r="BC18" s="41">
        <v>8.4355520819983951</v>
      </c>
      <c r="BD18" s="41">
        <v>8.4346249453341606</v>
      </c>
      <c r="BE18" s="20">
        <v>-1.099082378037853E-4</v>
      </c>
      <c r="BF18" s="15">
        <v>-9.2713666423449581E-4</v>
      </c>
      <c r="BG18" s="42" t="s">
        <v>15</v>
      </c>
      <c r="BI18" s="22"/>
    </row>
    <row r="19" spans="1:61" s="23" customFormat="1" ht="14" x14ac:dyDescent="0.3">
      <c r="A19" s="43">
        <v>16</v>
      </c>
      <c r="B19" s="44" t="s">
        <v>26</v>
      </c>
      <c r="C19" s="41">
        <v>12.042653887450001</v>
      </c>
      <c r="D19" s="41">
        <v>12.052908392125</v>
      </c>
      <c r="E19" s="41">
        <v>12.931546698900002</v>
      </c>
      <c r="F19" s="41">
        <v>13.337494895825001</v>
      </c>
      <c r="G19" s="41">
        <v>14.124471767700001</v>
      </c>
      <c r="H19" s="41">
        <v>14.635182133475</v>
      </c>
      <c r="I19" s="41">
        <v>15.149226053174999</v>
      </c>
      <c r="J19" s="41">
        <v>15.1866738322</v>
      </c>
      <c r="K19" s="41">
        <v>15.989143280624999</v>
      </c>
      <c r="L19" s="41">
        <v>16.8301223142</v>
      </c>
      <c r="M19" s="41">
        <v>17.276162001599999</v>
      </c>
      <c r="N19" s="41">
        <v>17.810873495699997</v>
      </c>
      <c r="O19" s="41">
        <v>17.967124049699997</v>
      </c>
      <c r="P19" s="41">
        <v>19.494971078300001</v>
      </c>
      <c r="Q19" s="41">
        <v>17.739159835899997</v>
      </c>
      <c r="R19" s="41">
        <v>16.608521668000002</v>
      </c>
      <c r="S19" s="41">
        <v>17.776484108999998</v>
      </c>
      <c r="T19" s="41">
        <v>17.124306217000001</v>
      </c>
      <c r="U19" s="41">
        <v>17.381479239000001</v>
      </c>
      <c r="V19" s="41">
        <v>18.5139845936</v>
      </c>
      <c r="W19" s="41">
        <v>17.374668288399999</v>
      </c>
      <c r="X19" s="41">
        <v>17.094027857</v>
      </c>
      <c r="Y19" s="41">
        <v>16.2304060381</v>
      </c>
      <c r="Z19" s="41">
        <v>16.411919849</v>
      </c>
      <c r="AA19" s="41">
        <v>17.676796284400002</v>
      </c>
      <c r="AB19" s="41">
        <v>16.906137993000002</v>
      </c>
      <c r="AC19" s="41">
        <v>17.179906011</v>
      </c>
      <c r="AD19" s="41">
        <v>18.318556167700002</v>
      </c>
      <c r="AE19" s="41">
        <v>18.757611040199997</v>
      </c>
      <c r="AF19" s="41">
        <v>18.868952060000002</v>
      </c>
      <c r="AG19" s="41">
        <v>17.658028480200002</v>
      </c>
      <c r="AH19" s="41">
        <v>17.488367833200002</v>
      </c>
      <c r="AI19" s="41">
        <v>17.348377209500001</v>
      </c>
      <c r="AJ19" s="41">
        <v>17.830151667100001</v>
      </c>
      <c r="AK19" s="41">
        <v>17.957519273700001</v>
      </c>
      <c r="AL19" s="41">
        <v>18.2177691869</v>
      </c>
      <c r="AM19" s="41">
        <v>18.660874393700002</v>
      </c>
      <c r="AN19" s="41">
        <v>19.065407409299997</v>
      </c>
      <c r="AO19" s="41">
        <v>18.8537908393</v>
      </c>
      <c r="AP19" s="41">
        <v>19.439492201799997</v>
      </c>
      <c r="AQ19" s="41">
        <v>19.812883150900003</v>
      </c>
      <c r="AR19" s="41">
        <v>19.990756019199999</v>
      </c>
      <c r="AS19" s="41">
        <v>20.585528891099997</v>
      </c>
      <c r="AT19" s="41">
        <v>21.0976480701</v>
      </c>
      <c r="AU19" s="41">
        <v>21.300011704500001</v>
      </c>
      <c r="AV19" s="41">
        <v>21.752163025400002</v>
      </c>
      <c r="AW19" s="41">
        <v>20.276838589599997</v>
      </c>
      <c r="AX19" s="41">
        <v>20.758073368150001</v>
      </c>
      <c r="AY19" s="41">
        <v>20.123121706800003</v>
      </c>
      <c r="AZ19" s="41">
        <v>20.193137439299999</v>
      </c>
      <c r="BA19" s="41">
        <v>20.03537</v>
      </c>
      <c r="BB19" s="41">
        <v>19.480129999999999</v>
      </c>
      <c r="BC19" s="41">
        <v>18.702750000000002</v>
      </c>
      <c r="BD19" s="41">
        <v>18.702750000000002</v>
      </c>
      <c r="BE19" s="20">
        <v>0</v>
      </c>
      <c r="BF19" s="15">
        <v>0</v>
      </c>
      <c r="BG19" s="45" t="s">
        <v>15</v>
      </c>
    </row>
    <row r="20" spans="1:61" s="23" customFormat="1" ht="14" x14ac:dyDescent="0.3">
      <c r="A20" s="46">
        <v>17</v>
      </c>
      <c r="B20" s="47" t="s">
        <v>27</v>
      </c>
      <c r="C20" s="48">
        <v>11.918824491170243</v>
      </c>
      <c r="D20" s="48">
        <v>12.351176145495065</v>
      </c>
      <c r="E20" s="48">
        <v>13.018251585721478</v>
      </c>
      <c r="F20" s="48">
        <v>13.543086630543284</v>
      </c>
      <c r="G20" s="48">
        <v>14.365799738886935</v>
      </c>
      <c r="H20" s="48">
        <v>15.192557276914291</v>
      </c>
      <c r="I20" s="48">
        <v>16.039091829533444</v>
      </c>
      <c r="J20" s="48">
        <v>16.683871725099035</v>
      </c>
      <c r="K20" s="48">
        <v>17.441587110767792</v>
      </c>
      <c r="L20" s="48">
        <v>18.44100050718437</v>
      </c>
      <c r="M20" s="48">
        <v>18.886747427489105</v>
      </c>
      <c r="N20" s="48">
        <v>19.496078778533981</v>
      </c>
      <c r="O20" s="48">
        <v>20.338564914217368</v>
      </c>
      <c r="P20" s="48">
        <v>20.790050501331905</v>
      </c>
      <c r="Q20" s="48">
        <v>20.257098036643033</v>
      </c>
      <c r="R20" s="48">
        <v>19.798572843208454</v>
      </c>
      <c r="S20" s="48">
        <v>20.496547512219827</v>
      </c>
      <c r="T20" s="48">
        <v>20.947567940976001</v>
      </c>
      <c r="U20" s="48">
        <v>21.531827828117038</v>
      </c>
      <c r="V20" s="48">
        <v>21.369990563845022</v>
      </c>
      <c r="W20" s="48">
        <v>21.209891701953648</v>
      </c>
      <c r="X20" s="48">
        <v>21.484400398308789</v>
      </c>
      <c r="Y20" s="48">
        <v>21.941537777205294</v>
      </c>
      <c r="Z20" s="48">
        <v>22.89263740841929</v>
      </c>
      <c r="AA20" s="48">
        <v>24.442552092288281</v>
      </c>
      <c r="AB20" s="48">
        <v>25.732848546251525</v>
      </c>
      <c r="AC20" s="48">
        <v>27.147664931275603</v>
      </c>
      <c r="AD20" s="48">
        <v>28.290087398931995</v>
      </c>
      <c r="AE20" s="48">
        <v>29.649234801573694</v>
      </c>
      <c r="AF20" s="48">
        <v>30.495428529105268</v>
      </c>
      <c r="AG20" s="48">
        <v>30.486567679077986</v>
      </c>
      <c r="AH20" s="48">
        <v>29.098873971053393</v>
      </c>
      <c r="AI20" s="48">
        <v>28.634689299576923</v>
      </c>
      <c r="AJ20" s="48">
        <v>28.126419744677996</v>
      </c>
      <c r="AK20" s="48">
        <v>27.942819106377765</v>
      </c>
      <c r="AL20" s="48">
        <v>27.533748714905826</v>
      </c>
      <c r="AM20" s="48">
        <v>27.253872814912175</v>
      </c>
      <c r="AN20" s="48">
        <v>27.327692606101746</v>
      </c>
      <c r="AO20" s="48">
        <v>27.839509285302494</v>
      </c>
      <c r="AP20" s="48">
        <v>27.933572402786204</v>
      </c>
      <c r="AQ20" s="48">
        <v>28.457584355640009</v>
      </c>
      <c r="AR20" s="48">
        <v>28.123235216397067</v>
      </c>
      <c r="AS20" s="48">
        <v>28.384969815590445</v>
      </c>
      <c r="AT20" s="48">
        <v>27.714380174400336</v>
      </c>
      <c r="AU20" s="48">
        <v>28.641548878209864</v>
      </c>
      <c r="AV20" s="48">
        <v>29.319573864917025</v>
      </c>
      <c r="AW20" s="48">
        <v>29.343114146315756</v>
      </c>
      <c r="AX20" s="48">
        <v>30.959935688448819</v>
      </c>
      <c r="AY20" s="48">
        <v>29.495449266623723</v>
      </c>
      <c r="AZ20" s="48">
        <v>32.178996410386077</v>
      </c>
      <c r="BA20" s="48">
        <v>32.667132992208003</v>
      </c>
      <c r="BB20" s="48">
        <v>32.475197663251208</v>
      </c>
      <c r="BC20" s="48">
        <v>32.328158598450003</v>
      </c>
      <c r="BD20" s="48">
        <v>32.875096722541429</v>
      </c>
      <c r="BE20" s="20">
        <v>1.6918319749818639E-2</v>
      </c>
      <c r="BF20" s="15">
        <v>0.54693812409142595</v>
      </c>
      <c r="BG20" s="49" t="s">
        <v>13</v>
      </c>
    </row>
    <row r="21" spans="1:61" s="23" customFormat="1" ht="14" x14ac:dyDescent="0.3">
      <c r="A21" s="50">
        <v>18</v>
      </c>
      <c r="B21" s="51" t="s">
        <v>28</v>
      </c>
      <c r="C21" s="52">
        <v>0.5733120867710001</v>
      </c>
      <c r="D21" s="52">
        <v>0.60102902758400012</v>
      </c>
      <c r="E21" s="52">
        <v>0.6422011046720002</v>
      </c>
      <c r="F21" s="52">
        <v>0.6735498604350002</v>
      </c>
      <c r="G21" s="52">
        <v>0.70589624987300004</v>
      </c>
      <c r="H21" s="52">
        <v>0.73022794038599992</v>
      </c>
      <c r="I21" s="52">
        <v>0.75543440617400026</v>
      </c>
      <c r="J21" s="52">
        <v>0.79864510337700012</v>
      </c>
      <c r="K21" s="52">
        <v>0.82725655597500014</v>
      </c>
      <c r="L21" s="52">
        <v>0.86387558118800012</v>
      </c>
      <c r="M21" s="52">
        <v>0.88754070067599999</v>
      </c>
      <c r="N21" s="52">
        <v>0.91323415569440014</v>
      </c>
      <c r="O21" s="52">
        <v>0.95701351721039996</v>
      </c>
      <c r="P21" s="52">
        <v>1.0174205796239999</v>
      </c>
      <c r="Q21" s="52">
        <v>1.0379288923351999</v>
      </c>
      <c r="R21" s="52">
        <v>1.0428606153440001</v>
      </c>
      <c r="S21" s="52">
        <v>1.0609821066208001</v>
      </c>
      <c r="T21" s="52">
        <v>1.0782419775968002</v>
      </c>
      <c r="U21" s="52">
        <v>1.090799788272</v>
      </c>
      <c r="V21" s="52">
        <v>1.1101867986464</v>
      </c>
      <c r="W21" s="52">
        <v>1.1335234608800002</v>
      </c>
      <c r="X21" s="52">
        <v>1.1389275610628486</v>
      </c>
      <c r="Y21" s="52">
        <v>1.0989437410634804</v>
      </c>
      <c r="Z21" s="52">
        <v>1.1414297211160511</v>
      </c>
      <c r="AA21" s="52">
        <v>1.1408994812205602</v>
      </c>
      <c r="AB21" s="52">
        <v>1.1574552013770072</v>
      </c>
      <c r="AC21" s="52">
        <v>1.1377260914546012</v>
      </c>
      <c r="AD21" s="52">
        <v>1.1409699615057702</v>
      </c>
      <c r="AE21" s="52">
        <v>1.1462796115305145</v>
      </c>
      <c r="AF21" s="52">
        <v>1.1243849615288339</v>
      </c>
      <c r="AG21" s="52">
        <v>1.1311239355360001</v>
      </c>
      <c r="AH21" s="52">
        <v>1.1603271657386962</v>
      </c>
      <c r="AI21" s="52">
        <v>1.2002026435125761</v>
      </c>
      <c r="AJ21" s="52">
        <v>1.2068452433388399</v>
      </c>
      <c r="AK21" s="52">
        <v>1.23461368938024</v>
      </c>
      <c r="AL21" s="52">
        <v>1.2040606202491921</v>
      </c>
      <c r="AM21" s="52">
        <v>1.2288201748491978</v>
      </c>
      <c r="AN21" s="52">
        <v>1.21604418109976</v>
      </c>
      <c r="AO21" s="52">
        <v>1.2694964447540651</v>
      </c>
      <c r="AP21" s="52">
        <v>1.2969877316542202</v>
      </c>
      <c r="AQ21" s="52">
        <v>1.346762433096</v>
      </c>
      <c r="AR21" s="52">
        <v>1.3690792348995546</v>
      </c>
      <c r="AS21" s="52">
        <v>1.3852769779117382</v>
      </c>
      <c r="AT21" s="52">
        <v>1.3745292766156025</v>
      </c>
      <c r="AU21" s="52">
        <v>1.3958756833149404</v>
      </c>
      <c r="AV21" s="52">
        <v>1.3970332143481308</v>
      </c>
      <c r="AW21" s="52">
        <v>1.3975519203040891</v>
      </c>
      <c r="AX21" s="52">
        <v>1.3630988975282836</v>
      </c>
      <c r="AY21" s="52">
        <v>1.3644478391411747</v>
      </c>
      <c r="AZ21" s="52">
        <v>1.3740057312290819</v>
      </c>
      <c r="BA21" s="52">
        <v>1.3983761466539606</v>
      </c>
      <c r="BB21" s="52">
        <v>1.4221068637906646</v>
      </c>
      <c r="BC21" s="52">
        <v>1.4275050463870116</v>
      </c>
      <c r="BD21" s="52">
        <v>1.4618760878430013</v>
      </c>
      <c r="BE21" s="20">
        <v>2.4077702242091641E-2</v>
      </c>
      <c r="BF21" s="15">
        <v>3.4371041455989682E-2</v>
      </c>
      <c r="BG21" s="53" t="s">
        <v>15</v>
      </c>
    </row>
    <row r="22" spans="1:61" s="23" customFormat="1" ht="14" x14ac:dyDescent="0.3">
      <c r="A22" s="50">
        <v>19</v>
      </c>
      <c r="B22" s="51" t="s">
        <v>29</v>
      </c>
      <c r="C22" s="52">
        <v>0.49370659737</v>
      </c>
      <c r="D22" s="52">
        <v>0.44771443269</v>
      </c>
      <c r="E22" s="52">
        <v>0.54088091035999997</v>
      </c>
      <c r="F22" s="52">
        <v>0.61375580854</v>
      </c>
      <c r="G22" s="52">
        <v>0.69867003291999996</v>
      </c>
      <c r="H22" s="52">
        <v>0.76423364018000006</v>
      </c>
      <c r="I22" s="52">
        <v>0.84922244153999993</v>
      </c>
      <c r="J22" s="52">
        <v>1.0341479445699999</v>
      </c>
      <c r="K22" s="52">
        <v>1.27688479512</v>
      </c>
      <c r="L22" s="52">
        <v>1.2867459641799999</v>
      </c>
      <c r="M22" s="52">
        <v>1.2947000215</v>
      </c>
      <c r="N22" s="52">
        <v>1.5067735143900001</v>
      </c>
      <c r="O22" s="52">
        <v>1.6627253500099999</v>
      </c>
      <c r="P22" s="52">
        <v>1.56366652348</v>
      </c>
      <c r="Q22" s="52">
        <v>1.67594322094</v>
      </c>
      <c r="R22" s="52">
        <v>1.5735750042899999</v>
      </c>
      <c r="S22" s="52">
        <v>1.3439619428899998</v>
      </c>
      <c r="T22" s="52">
        <v>1.3353246408900001</v>
      </c>
      <c r="U22" s="52">
        <v>1.3654073439299999</v>
      </c>
      <c r="V22" s="52">
        <v>1.5776548672100001</v>
      </c>
      <c r="W22" s="52">
        <v>1.59609457524</v>
      </c>
      <c r="X22" s="52">
        <v>1.6578601589299999</v>
      </c>
      <c r="Y22" s="52">
        <v>1.6417092434</v>
      </c>
      <c r="Z22" s="52">
        <v>1.4434459722299999</v>
      </c>
      <c r="AA22" s="52">
        <v>1.4381322345800001</v>
      </c>
      <c r="AB22" s="52">
        <v>1.4727453269500002</v>
      </c>
      <c r="AC22" s="52">
        <v>1.6308840098500001</v>
      </c>
      <c r="AD22" s="52">
        <v>1.71803196453</v>
      </c>
      <c r="AE22" s="52">
        <v>1.7642483962000002</v>
      </c>
      <c r="AF22" s="52">
        <v>1.9867523410000001</v>
      </c>
      <c r="AG22" s="52">
        <v>2.1008167042700001</v>
      </c>
      <c r="AH22" s="52">
        <v>2.1762689279000003</v>
      </c>
      <c r="AI22" s="52">
        <v>2.2642827001300003</v>
      </c>
      <c r="AJ22" s="52">
        <v>2.33460138436</v>
      </c>
      <c r="AK22" s="52">
        <v>2.1980750969400003</v>
      </c>
      <c r="AL22" s="52">
        <v>2.2603529581000004</v>
      </c>
      <c r="AM22" s="52">
        <v>2.1954873662000001</v>
      </c>
      <c r="AN22" s="52">
        <v>1.9259202464</v>
      </c>
      <c r="AO22" s="52">
        <v>1.906710288</v>
      </c>
      <c r="AP22" s="52">
        <v>1.84202177904</v>
      </c>
      <c r="AQ22" s="52">
        <v>1.7230198173700002</v>
      </c>
      <c r="AR22" s="52">
        <v>1.8091200122199997</v>
      </c>
      <c r="AS22" s="52">
        <v>1.9490610150599998</v>
      </c>
      <c r="AT22" s="52">
        <v>1.906546506</v>
      </c>
      <c r="AU22" s="52">
        <v>1.8899447275800001</v>
      </c>
      <c r="AV22" s="52">
        <v>1.9479662173800001</v>
      </c>
      <c r="AW22" s="52">
        <v>1.9039649494699997</v>
      </c>
      <c r="AX22" s="52">
        <v>1.8906517573800001</v>
      </c>
      <c r="AY22" s="52">
        <v>1.7356156153500002</v>
      </c>
      <c r="AZ22" s="52">
        <v>1.5733574255</v>
      </c>
      <c r="BA22" s="52">
        <v>1.52121317758</v>
      </c>
      <c r="BB22" s="52">
        <v>1.4189202831499999</v>
      </c>
      <c r="BC22" s="52">
        <v>1.34645883566</v>
      </c>
      <c r="BD22" s="52">
        <v>1.36397153618</v>
      </c>
      <c r="BE22" s="20">
        <v>1.300648787485263E-2</v>
      </c>
      <c r="BF22" s="15">
        <v>1.751270051999998E-2</v>
      </c>
      <c r="BG22" s="53" t="s">
        <v>15</v>
      </c>
      <c r="BI22" s="22"/>
    </row>
    <row r="23" spans="1:61" s="23" customFormat="1" ht="14" x14ac:dyDescent="0.3">
      <c r="A23" s="50">
        <v>20</v>
      </c>
      <c r="B23" s="51" t="s">
        <v>30</v>
      </c>
      <c r="C23" s="52">
        <v>0.51919888583343432</v>
      </c>
      <c r="D23" s="52">
        <v>0.53728637376545962</v>
      </c>
      <c r="E23" s="52">
        <v>0.55661218455256523</v>
      </c>
      <c r="F23" s="52">
        <v>0.57873834280680259</v>
      </c>
      <c r="G23" s="52">
        <v>0.59996720079269283</v>
      </c>
      <c r="H23" s="52">
        <v>0.62163350643489157</v>
      </c>
      <c r="I23" s="52">
        <v>0.64261621277357672</v>
      </c>
      <c r="J23" s="52">
        <v>0.66132906155935312</v>
      </c>
      <c r="K23" s="52">
        <v>0.67989924678956215</v>
      </c>
      <c r="L23" s="52">
        <v>0.69823099399824073</v>
      </c>
      <c r="M23" s="52">
        <v>0.71694979019858651</v>
      </c>
      <c r="N23" s="52">
        <v>0.73328814648160912</v>
      </c>
      <c r="O23" s="52">
        <v>0.73481446525721161</v>
      </c>
      <c r="P23" s="52">
        <v>0.74984266637695185</v>
      </c>
      <c r="Q23" s="52">
        <v>0.76456879160140545</v>
      </c>
      <c r="R23" s="52">
        <v>0.77923692819490831</v>
      </c>
      <c r="S23" s="52">
        <v>0.7932541654168499</v>
      </c>
      <c r="T23" s="52">
        <v>0.80788153617239711</v>
      </c>
      <c r="U23" s="52">
        <v>0.82210394011996835</v>
      </c>
      <c r="V23" s="52">
        <v>0.83573958432442808</v>
      </c>
      <c r="W23" s="52">
        <v>0.88189997799006625</v>
      </c>
      <c r="X23" s="52">
        <v>0.89401333174877418</v>
      </c>
      <c r="Y23" s="52">
        <v>0.90633425590766492</v>
      </c>
      <c r="Z23" s="52">
        <v>0.91941554646781032</v>
      </c>
      <c r="AA23" s="52">
        <v>0.93436201550267683</v>
      </c>
      <c r="AB23" s="52">
        <v>0.94893445138243415</v>
      </c>
      <c r="AC23" s="52">
        <v>0.96568692392622613</v>
      </c>
      <c r="AD23" s="52">
        <v>0.98281628690247269</v>
      </c>
      <c r="AE23" s="52">
        <v>1.0009928607886716</v>
      </c>
      <c r="AF23" s="52">
        <v>1.0171780128239101</v>
      </c>
      <c r="AG23" s="52">
        <v>1.0320634671967186</v>
      </c>
      <c r="AH23" s="52">
        <v>1.0326717979535003</v>
      </c>
      <c r="AI23" s="52">
        <v>1.0434002957156754</v>
      </c>
      <c r="AJ23" s="52">
        <v>1.0582555366413819</v>
      </c>
      <c r="AK23" s="52">
        <v>1.0720324425164589</v>
      </c>
      <c r="AL23" s="52">
        <v>1.0853167719509571</v>
      </c>
      <c r="AM23" s="52">
        <v>1.0987822536046181</v>
      </c>
      <c r="AN23" s="52">
        <v>1.1119219156584206</v>
      </c>
      <c r="AO23" s="52">
        <v>1.1246495254359337</v>
      </c>
      <c r="AP23" s="52">
        <v>1.1376421622453305</v>
      </c>
      <c r="AQ23" s="52">
        <v>1.1525172677336999</v>
      </c>
      <c r="AR23" s="52">
        <v>1.1787835127162583</v>
      </c>
      <c r="AS23" s="52">
        <v>1.2008237280821499</v>
      </c>
      <c r="AT23" s="52">
        <v>1.2202804434480417</v>
      </c>
      <c r="AU23" s="52">
        <v>1.2490367588139333</v>
      </c>
      <c r="AV23" s="52">
        <v>1.274752004179825</v>
      </c>
      <c r="AW23" s="52">
        <v>1.2293307495457169</v>
      </c>
      <c r="AX23" s="52">
        <v>1.2478420949116089</v>
      </c>
      <c r="AY23" s="52">
        <v>1.2384431492775001</v>
      </c>
      <c r="AZ23" s="52">
        <v>1.2251558021433917</v>
      </c>
      <c r="BA23" s="52">
        <v>1.2116485260092833</v>
      </c>
      <c r="BB23" s="52">
        <v>1.2138724898751749</v>
      </c>
      <c r="BC23" s="52">
        <v>1.2023569237410667</v>
      </c>
      <c r="BD23" s="52">
        <v>1.2080205476069583</v>
      </c>
      <c r="BE23" s="20">
        <v>4.7104347752824809E-3</v>
      </c>
      <c r="BF23" s="15">
        <v>5.6636238658915872E-3</v>
      </c>
      <c r="BG23" s="53" t="s">
        <v>15</v>
      </c>
    </row>
    <row r="24" spans="1:61" s="23" customFormat="1" ht="14" x14ac:dyDescent="0.3">
      <c r="A24" s="50">
        <v>21</v>
      </c>
      <c r="B24" s="51" t="s">
        <v>31</v>
      </c>
      <c r="C24" s="52">
        <v>1.2079800378732706</v>
      </c>
      <c r="D24" s="52">
        <v>1.2324267909686819</v>
      </c>
      <c r="E24" s="52">
        <v>1.2661865928623453</v>
      </c>
      <c r="F24" s="52">
        <v>1.3139159679533865</v>
      </c>
      <c r="G24" s="52">
        <v>1.3550486001456663</v>
      </c>
      <c r="H24" s="52">
        <v>1.3969573197378005</v>
      </c>
      <c r="I24" s="52">
        <v>1.4338214712308814</v>
      </c>
      <c r="J24" s="52">
        <v>1.4578801806263657</v>
      </c>
      <c r="K24" s="52">
        <v>1.4803867152221415</v>
      </c>
      <c r="L24" s="52">
        <v>1.5009530313182811</v>
      </c>
      <c r="M24" s="52">
        <v>1.5226834785142025</v>
      </c>
      <c r="N24" s="52">
        <v>1.5591595863073562</v>
      </c>
      <c r="O24" s="52">
        <v>1.5805019898033503</v>
      </c>
      <c r="P24" s="52">
        <v>1.5902030823015294</v>
      </c>
      <c r="Q24" s="52">
        <v>1.5983519999999998</v>
      </c>
      <c r="R24" s="52">
        <v>1.6155055999999997</v>
      </c>
      <c r="S24" s="52">
        <v>1.6326591999999998</v>
      </c>
      <c r="T24" s="52">
        <v>1.6498127999999996</v>
      </c>
      <c r="U24" s="52">
        <v>1.6669664</v>
      </c>
      <c r="V24" s="52">
        <v>1.6841199999999998</v>
      </c>
      <c r="W24" s="52">
        <v>1.7012735999999997</v>
      </c>
      <c r="X24" s="52">
        <v>1.7184271999999998</v>
      </c>
      <c r="Y24" s="52">
        <v>1.7355807999999997</v>
      </c>
      <c r="Z24" s="52">
        <v>1.7527343999999998</v>
      </c>
      <c r="AA24" s="52">
        <v>1.7698879999999997</v>
      </c>
      <c r="AB24" s="52">
        <v>1.7870415999999998</v>
      </c>
      <c r="AC24" s="52">
        <v>1.8041951999999999</v>
      </c>
      <c r="AD24" s="52">
        <v>1.8213487999999998</v>
      </c>
      <c r="AE24" s="52">
        <v>1.8385023999999999</v>
      </c>
      <c r="AF24" s="52">
        <v>1.8556559999999998</v>
      </c>
      <c r="AG24" s="52">
        <v>1.9402443076923073</v>
      </c>
      <c r="AH24" s="52">
        <v>2.0248326153846152</v>
      </c>
      <c r="AI24" s="52">
        <v>2.1094209230769225</v>
      </c>
      <c r="AJ24" s="52">
        <v>2.1940092307692307</v>
      </c>
      <c r="AK24" s="52">
        <v>2.278597538461538</v>
      </c>
      <c r="AL24" s="52">
        <v>2.3631858461538457</v>
      </c>
      <c r="AM24" s="52">
        <v>2.4477741538461535</v>
      </c>
      <c r="AN24" s="52">
        <v>2.5323624615384612</v>
      </c>
      <c r="AO24" s="52">
        <v>2.616950769230769</v>
      </c>
      <c r="AP24" s="52">
        <v>2.7015390769230763</v>
      </c>
      <c r="AQ24" s="52">
        <v>2.786127384615384</v>
      </c>
      <c r="AR24" s="52">
        <v>2.8707156923076917</v>
      </c>
      <c r="AS24" s="52">
        <v>3.4949039999999996</v>
      </c>
      <c r="AT24" s="52">
        <v>2.6991359999999998</v>
      </c>
      <c r="AU24" s="52">
        <v>2.671872</v>
      </c>
      <c r="AV24" s="52">
        <v>4.019736</v>
      </c>
      <c r="AW24" s="52">
        <v>2.8371599999999999</v>
      </c>
      <c r="AX24" s="52">
        <v>3.2955360000000002</v>
      </c>
      <c r="AY24" s="52">
        <v>3.6908639999999995</v>
      </c>
      <c r="AZ24" s="52">
        <v>3.2273759999999996</v>
      </c>
      <c r="BA24" s="52">
        <v>2.970072</v>
      </c>
      <c r="BB24" s="52">
        <v>3.0382319999999998</v>
      </c>
      <c r="BC24" s="52">
        <v>3.2444159999999997</v>
      </c>
      <c r="BD24" s="52">
        <v>3.7796820864155998</v>
      </c>
      <c r="BE24" s="20">
        <v>0.16498071961659666</v>
      </c>
      <c r="BF24" s="15">
        <v>0.53526608641560003</v>
      </c>
      <c r="BG24" s="53" t="s">
        <v>13</v>
      </c>
    </row>
    <row r="25" spans="1:61" s="23" customFormat="1" ht="14" x14ac:dyDescent="0.3">
      <c r="A25" s="50">
        <v>22</v>
      </c>
      <c r="B25" s="51" t="s">
        <v>32</v>
      </c>
      <c r="C25" s="52">
        <v>0.2088979358837019</v>
      </c>
      <c r="D25" s="52">
        <v>0.19315321270357158</v>
      </c>
      <c r="E25" s="52">
        <v>0.18279821945212554</v>
      </c>
      <c r="F25" s="52">
        <v>0.16519311120551999</v>
      </c>
      <c r="G25" s="52">
        <v>0.14896362553135317</v>
      </c>
      <c r="H25" s="52">
        <v>0.12882811097784289</v>
      </c>
      <c r="I25" s="52">
        <v>0.10429389586919496</v>
      </c>
      <c r="J25" s="52">
        <v>7.3506762710479581E-2</v>
      </c>
      <c r="K25" s="52">
        <v>3.9131378321134974E-2</v>
      </c>
      <c r="L25" s="52">
        <v>0</v>
      </c>
      <c r="M25" s="52">
        <v>4.4587452319075425E-2</v>
      </c>
      <c r="N25" s="52">
        <v>9.2873375090192778E-2</v>
      </c>
      <c r="O25" s="52">
        <v>0.14840805641095664</v>
      </c>
      <c r="P25" s="52">
        <v>0.2073680602673757</v>
      </c>
      <c r="Q25" s="52">
        <v>0.53944765143652307</v>
      </c>
      <c r="R25" s="52">
        <v>0.84829014039135431</v>
      </c>
      <c r="S25" s="52">
        <v>1.2254389397067191</v>
      </c>
      <c r="T25" s="52">
        <v>1.6495748370724748</v>
      </c>
      <c r="U25" s="52">
        <v>2.1516445651293861</v>
      </c>
      <c r="V25" s="52">
        <v>2.5818570681636404</v>
      </c>
      <c r="W25" s="52">
        <v>2.6327865685033016</v>
      </c>
      <c r="X25" s="52">
        <v>2.7181124455068115</v>
      </c>
      <c r="Y25" s="52">
        <v>2.824263227804034</v>
      </c>
      <c r="Z25" s="52">
        <v>3.0546262271138676</v>
      </c>
      <c r="AA25" s="52">
        <v>3.4374855121887049</v>
      </c>
      <c r="AB25" s="52">
        <v>3.7385293737460361</v>
      </c>
      <c r="AC25" s="52">
        <v>4.1073609940128462</v>
      </c>
      <c r="AD25" s="52">
        <v>4.4267438347783079</v>
      </c>
      <c r="AE25" s="52">
        <v>4.766188769552171</v>
      </c>
      <c r="AF25" s="52">
        <v>5.0703444697690321</v>
      </c>
      <c r="AG25" s="52">
        <v>5.2840752173180761</v>
      </c>
      <c r="AH25" s="52">
        <v>5.3454777328343983</v>
      </c>
      <c r="AI25" s="52">
        <v>5.5932715122760239</v>
      </c>
      <c r="AJ25" s="52">
        <v>5.7756972503593946</v>
      </c>
      <c r="AK25" s="52">
        <v>6.1133859792492586</v>
      </c>
      <c r="AL25" s="52">
        <v>6.3822679128525381</v>
      </c>
      <c r="AM25" s="52">
        <v>6.7297108529672087</v>
      </c>
      <c r="AN25" s="52">
        <v>7.1614454833457897</v>
      </c>
      <c r="AO25" s="52">
        <v>7.7027184571288849</v>
      </c>
      <c r="AP25" s="52">
        <v>8.1982452564874215</v>
      </c>
      <c r="AQ25" s="52">
        <v>8.8447651044176574</v>
      </c>
      <c r="AR25" s="52">
        <v>9.1763247099515102</v>
      </c>
      <c r="AS25" s="52">
        <v>9.5626555115856391</v>
      </c>
      <c r="AT25" s="52">
        <v>9.7465638105088317</v>
      </c>
      <c r="AU25" s="52">
        <v>10.297742100528694</v>
      </c>
      <c r="AV25" s="52">
        <v>10.816533503849056</v>
      </c>
      <c r="AW25" s="52">
        <v>11.396709759544107</v>
      </c>
      <c r="AX25" s="52">
        <v>11.951557029519636</v>
      </c>
      <c r="AY25" s="52">
        <v>11.998954952197627</v>
      </c>
      <c r="AZ25" s="52">
        <v>12.276771190349258</v>
      </c>
      <c r="BA25" s="52">
        <v>12.652280501341961</v>
      </c>
      <c r="BB25" s="52">
        <v>12.855804157972807</v>
      </c>
      <c r="BC25" s="52">
        <v>13.299099252145449</v>
      </c>
      <c r="BD25" s="52">
        <v>13.204824280405093</v>
      </c>
      <c r="BE25" s="20">
        <v>-7.0888238333244591E-3</v>
      </c>
      <c r="BF25" s="15">
        <v>-9.427497174035615E-2</v>
      </c>
      <c r="BG25" s="53" t="s">
        <v>15</v>
      </c>
    </row>
    <row r="26" spans="1:61" s="23" customFormat="1" ht="14" x14ac:dyDescent="0.3">
      <c r="A26" s="50">
        <v>23</v>
      </c>
      <c r="B26" s="51" t="s">
        <v>33</v>
      </c>
      <c r="C26" s="52">
        <v>3.182202254524253</v>
      </c>
      <c r="D26" s="52">
        <v>3.3564625398987302</v>
      </c>
      <c r="E26" s="52">
        <v>3.5364727657646706</v>
      </c>
      <c r="F26" s="52">
        <v>3.7485005645253229</v>
      </c>
      <c r="G26" s="52">
        <v>4.009295826254915</v>
      </c>
      <c r="H26" s="52">
        <v>4.2580432818314327</v>
      </c>
      <c r="I26" s="52">
        <v>4.5167816781289547</v>
      </c>
      <c r="J26" s="52">
        <v>4.7663734756485203</v>
      </c>
      <c r="K26" s="52">
        <v>4.9789374815819896</v>
      </c>
      <c r="L26" s="52">
        <v>5.1904353938830612</v>
      </c>
      <c r="M26" s="52">
        <v>5.3990479005921017</v>
      </c>
      <c r="N26" s="52">
        <v>5.6625541258052614</v>
      </c>
      <c r="O26" s="52">
        <v>5.9879813672035951</v>
      </c>
      <c r="P26" s="52">
        <v>6.262324968684057</v>
      </c>
      <c r="Q26" s="52">
        <v>6.4943215206376363</v>
      </c>
      <c r="R26" s="52">
        <v>6.7221517489237623</v>
      </c>
      <c r="S26" s="52">
        <v>6.9502865206657845</v>
      </c>
      <c r="T26" s="52">
        <v>7.1664989800788783</v>
      </c>
      <c r="U26" s="52">
        <v>7.3962608034324875</v>
      </c>
      <c r="V26" s="52">
        <v>7.6187128788829126</v>
      </c>
      <c r="W26" s="52">
        <v>7.8294104228898327</v>
      </c>
      <c r="X26" s="52">
        <v>8.2785961727846473</v>
      </c>
      <c r="Y26" s="52">
        <v>8.7398433075060886</v>
      </c>
      <c r="Z26" s="52">
        <v>9.2131518270541459</v>
      </c>
      <c r="AA26" s="52">
        <v>9.6985217314288299</v>
      </c>
      <c r="AB26" s="52">
        <v>10.195953020630133</v>
      </c>
      <c r="AC26" s="52">
        <v>10.70544569465806</v>
      </c>
      <c r="AD26" s="52">
        <v>11.226999753512608</v>
      </c>
      <c r="AE26" s="52">
        <v>11.760615197193777</v>
      </c>
      <c r="AF26" s="52">
        <v>12.30629202570157</v>
      </c>
      <c r="AG26" s="52">
        <v>12.864030239035978</v>
      </c>
      <c r="AH26" s="52">
        <v>13.310874736855993</v>
      </c>
      <c r="AI26" s="52">
        <v>13.765307292150261</v>
      </c>
      <c r="AJ26" s="52">
        <v>14.22732790491879</v>
      </c>
      <c r="AK26" s="52">
        <v>14.696936575161574</v>
      </c>
      <c r="AL26" s="52">
        <v>15.174133302878619</v>
      </c>
      <c r="AM26" s="52">
        <v>15.658918088069919</v>
      </c>
      <c r="AN26" s="52">
        <v>16.151290930735478</v>
      </c>
      <c r="AO26" s="52">
        <v>16.651251830875296</v>
      </c>
      <c r="AP26" s="52">
        <v>17.158800788489369</v>
      </c>
      <c r="AQ26" s="52">
        <v>17.673937803577708</v>
      </c>
      <c r="AR26" s="52">
        <v>18.268939785233361</v>
      </c>
      <c r="AS26" s="52">
        <v>18.368137059132234</v>
      </c>
      <c r="AT26" s="52">
        <v>18.907928956530196</v>
      </c>
      <c r="AU26" s="52">
        <v>19.412811334261825</v>
      </c>
      <c r="AV26" s="52">
        <v>19.898329622206202</v>
      </c>
      <c r="AW26" s="52">
        <v>20.348614132099989</v>
      </c>
      <c r="AX26" s="52">
        <v>20.468513844013273</v>
      </c>
      <c r="AY26" s="52">
        <v>20.882698736979382</v>
      </c>
      <c r="AZ26" s="52">
        <v>21.04007357678546</v>
      </c>
      <c r="BA26" s="52">
        <v>21.268466177078761</v>
      </c>
      <c r="BB26" s="52">
        <v>21.531405231134745</v>
      </c>
      <c r="BC26" s="52">
        <v>21.985598089425963</v>
      </c>
      <c r="BD26" s="52">
        <v>22.27199222192634</v>
      </c>
      <c r="BE26" s="20">
        <v>1.3026442643746798E-2</v>
      </c>
      <c r="BF26" s="15">
        <v>0.28639413250037649</v>
      </c>
      <c r="BG26" s="53" t="s">
        <v>13</v>
      </c>
    </row>
    <row r="27" spans="1:61" s="23" customFormat="1" ht="14" x14ac:dyDescent="0.3">
      <c r="A27" s="50">
        <v>24</v>
      </c>
      <c r="B27" s="51" t="s">
        <v>34</v>
      </c>
      <c r="C27" s="52">
        <v>0.23033667884700659</v>
      </c>
      <c r="D27" s="52">
        <v>0.24324543456395847</v>
      </c>
      <c r="E27" s="52">
        <v>0.26262479446591613</v>
      </c>
      <c r="F27" s="52">
        <v>0.27990588863728433</v>
      </c>
      <c r="G27" s="52">
        <v>0.29149824489926529</v>
      </c>
      <c r="H27" s="52">
        <v>0.31499086638352436</v>
      </c>
      <c r="I27" s="52">
        <v>0.38179930368227155</v>
      </c>
      <c r="J27" s="52">
        <v>0.40582316786941758</v>
      </c>
      <c r="K27" s="52">
        <v>0.42221678621366671</v>
      </c>
      <c r="L27" s="52">
        <v>0.45099241245176031</v>
      </c>
      <c r="M27" s="52">
        <v>0.49795410299999998</v>
      </c>
      <c r="N27" s="52">
        <v>0.50966552114523034</v>
      </c>
      <c r="O27" s="52">
        <v>0.53696353507566386</v>
      </c>
      <c r="P27" s="52">
        <v>0.59599626605737888</v>
      </c>
      <c r="Q27" s="52">
        <v>0.71303070405829405</v>
      </c>
      <c r="R27" s="52">
        <v>0.64864974035154155</v>
      </c>
      <c r="S27" s="52">
        <v>0.6321127191004251</v>
      </c>
      <c r="T27" s="52">
        <v>0.6018292035398235</v>
      </c>
      <c r="U27" s="52">
        <v>0.59099550057006367</v>
      </c>
      <c r="V27" s="52">
        <v>0.61347835515249016</v>
      </c>
      <c r="W27" s="52">
        <v>0.65180224675659426</v>
      </c>
      <c r="X27" s="52">
        <v>0.67615620783317332</v>
      </c>
      <c r="Y27" s="52">
        <v>0.66370256316199805</v>
      </c>
      <c r="Z27" s="52">
        <v>0.62167392046060366</v>
      </c>
      <c r="AA27" s="52">
        <v>0.59347596906487743</v>
      </c>
      <c r="AB27" s="52">
        <v>0.60026899282824009</v>
      </c>
      <c r="AC27" s="52">
        <v>0.63622109521348813</v>
      </c>
      <c r="AD27" s="52">
        <v>0.66527692231742142</v>
      </c>
      <c r="AE27" s="52">
        <v>0.65113917855034575</v>
      </c>
      <c r="AF27" s="52">
        <v>0.6461499182821302</v>
      </c>
      <c r="AG27" s="52">
        <v>0.64418246303959537</v>
      </c>
      <c r="AH27" s="52">
        <v>0.63247737561369999</v>
      </c>
      <c r="AI27" s="52">
        <v>0.62809176997036043</v>
      </c>
      <c r="AJ27" s="52">
        <v>0.6309710648170227</v>
      </c>
      <c r="AK27" s="52">
        <v>0.65992790065822604</v>
      </c>
      <c r="AL27" s="52">
        <v>0.69029123383936075</v>
      </c>
      <c r="AM27" s="52">
        <v>0.69988482941599828</v>
      </c>
      <c r="AN27" s="52">
        <v>0.73678920711038398</v>
      </c>
      <c r="AO27" s="52">
        <v>0.76717219211335141</v>
      </c>
      <c r="AP27" s="52">
        <v>0.8012045370823172</v>
      </c>
      <c r="AQ27" s="52">
        <v>0.8338880080401827</v>
      </c>
      <c r="AR27" s="52">
        <v>0.8474388492350482</v>
      </c>
      <c r="AS27" s="52">
        <v>0.87010575234188969</v>
      </c>
      <c r="AT27" s="52">
        <v>0.86396059334565767</v>
      </c>
      <c r="AU27" s="52">
        <v>0.97214021996326605</v>
      </c>
      <c r="AV27" s="52">
        <v>1.0535240355231188</v>
      </c>
      <c r="AW27" s="52">
        <v>1.1655860474013637</v>
      </c>
      <c r="AX27" s="52">
        <v>1.2710081139603666</v>
      </c>
      <c r="AY27" s="52">
        <v>1.3018054144708322</v>
      </c>
      <c r="AZ27" s="52">
        <v>1.3189457914872098</v>
      </c>
      <c r="BA27" s="52">
        <v>1.346195884031806</v>
      </c>
      <c r="BB27" s="52">
        <v>1.3913975285621021</v>
      </c>
      <c r="BC27" s="52">
        <v>1.4218502514974858</v>
      </c>
      <c r="BD27" s="52">
        <v>1.4291224279680015</v>
      </c>
      <c r="BE27" s="20">
        <v>5.1145867596511518E-3</v>
      </c>
      <c r="BF27" s="15">
        <v>7.272176470515701E-3</v>
      </c>
      <c r="BG27" s="53" t="s">
        <v>13</v>
      </c>
    </row>
    <row r="28" spans="1:61" s="23" customFormat="1" ht="14" x14ac:dyDescent="0.3">
      <c r="A28" s="50">
        <v>25</v>
      </c>
      <c r="B28" s="51" t="s">
        <v>35</v>
      </c>
      <c r="C28" s="52">
        <v>1.4915518772699941</v>
      </c>
      <c r="D28" s="52">
        <v>1.5509026834535378</v>
      </c>
      <c r="E28" s="52">
        <v>1.6675896783894353</v>
      </c>
      <c r="F28" s="52">
        <v>1.7539096278874513</v>
      </c>
      <c r="G28" s="52">
        <v>1.8874406990152881</v>
      </c>
      <c r="H28" s="52">
        <v>2.0296568559264192</v>
      </c>
      <c r="I28" s="52">
        <v>2.1779479271989932</v>
      </c>
      <c r="J28" s="52">
        <v>2.2947789800004101</v>
      </c>
      <c r="K28" s="52">
        <v>2.4318663337686925</v>
      </c>
      <c r="L28" s="52">
        <v>2.6022484838838973</v>
      </c>
      <c r="M28" s="52">
        <v>2.6735196036152216</v>
      </c>
      <c r="N28" s="52">
        <v>2.7800514087123926</v>
      </c>
      <c r="O28" s="52">
        <v>2.9549260230079897</v>
      </c>
      <c r="P28" s="52">
        <v>3.0882193333469692</v>
      </c>
      <c r="Q28" s="52">
        <v>3.043685266818533</v>
      </c>
      <c r="R28" s="52">
        <v>2.9566224180012259</v>
      </c>
      <c r="S28" s="52">
        <v>3.083953684728642</v>
      </c>
      <c r="T28" s="52">
        <v>3.2450141978297169</v>
      </c>
      <c r="U28" s="52">
        <v>3.4692290821086997</v>
      </c>
      <c r="V28" s="52">
        <v>3.5294647072496983</v>
      </c>
      <c r="W28" s="52">
        <v>3.5089747025576745</v>
      </c>
      <c r="X28" s="52">
        <v>3.5371363550418131</v>
      </c>
      <c r="Y28" s="52">
        <v>3.5947266487227436</v>
      </c>
      <c r="Z28" s="52">
        <v>3.8028785641437834</v>
      </c>
      <c r="AA28" s="52">
        <v>4.1823229744025925</v>
      </c>
      <c r="AB28" s="52">
        <v>4.4540448310187868</v>
      </c>
      <c r="AC28" s="52">
        <v>4.7954398826396769</v>
      </c>
      <c r="AD28" s="52">
        <v>5.0677963027353874</v>
      </c>
      <c r="AE28" s="52">
        <v>5.3526582127309839</v>
      </c>
      <c r="AF28" s="52">
        <v>5.5915219448574716</v>
      </c>
      <c r="AG28" s="52">
        <v>5.6510048744488257</v>
      </c>
      <c r="AH28" s="52">
        <v>5.5787352043764331</v>
      </c>
      <c r="AI28" s="52">
        <v>5.7100393142222376</v>
      </c>
      <c r="AJ28" s="52">
        <v>5.7675343198539082</v>
      </c>
      <c r="AK28" s="52">
        <v>5.9682503966249278</v>
      </c>
      <c r="AL28" s="52">
        <v>6.0975534875815676</v>
      </c>
      <c r="AM28" s="52">
        <v>6.3014274170932882</v>
      </c>
      <c r="AN28" s="52">
        <v>6.5701455172753835</v>
      </c>
      <c r="AO28" s="52">
        <v>6.9310886591021559</v>
      </c>
      <c r="AP28" s="52">
        <v>7.23900889234839</v>
      </c>
      <c r="AQ28" s="52">
        <v>7.6736100334649686</v>
      </c>
      <c r="AR28" s="52">
        <v>7.6710900920863621</v>
      </c>
      <c r="AS28" s="52">
        <v>7.7134173620299755</v>
      </c>
      <c r="AT28" s="52">
        <v>7.6803385827666704</v>
      </c>
      <c r="AU28" s="52">
        <v>7.9907094346622509</v>
      </c>
      <c r="AV28" s="52">
        <v>8.4320529285475061</v>
      </c>
      <c r="AW28" s="52">
        <v>8.7016105911680075</v>
      </c>
      <c r="AX28" s="52">
        <v>8.9645854103388842</v>
      </c>
      <c r="AY28" s="52">
        <v>8.8756676606737521</v>
      </c>
      <c r="AZ28" s="52">
        <v>9.1089726467286365</v>
      </c>
      <c r="BA28" s="52">
        <v>9.247385247253245</v>
      </c>
      <c r="BB28" s="52">
        <v>9.5757214539036575</v>
      </c>
      <c r="BC28" s="52">
        <v>9.8601234937609004</v>
      </c>
      <c r="BD28" s="52">
        <v>10.563434248995854</v>
      </c>
      <c r="BE28" s="20">
        <v>7.1328797826921864E-2</v>
      </c>
      <c r="BF28" s="15">
        <v>0.70331075523495379</v>
      </c>
      <c r="BG28" s="53" t="s">
        <v>15</v>
      </c>
    </row>
    <row r="29" spans="1:61" s="23" customFormat="1" ht="14" x14ac:dyDescent="0.3">
      <c r="A29" s="54">
        <v>26</v>
      </c>
      <c r="B29" s="55" t="s">
        <v>36</v>
      </c>
      <c r="C29" s="52">
        <v>3.0129291199999999</v>
      </c>
      <c r="D29" s="52">
        <v>3.0697121599999955</v>
      </c>
      <c r="E29" s="52">
        <v>3.1264951999999959</v>
      </c>
      <c r="F29" s="52">
        <v>3.1832782399999959</v>
      </c>
      <c r="G29" s="52">
        <v>3.2400612799999964</v>
      </c>
      <c r="H29" s="52">
        <v>3.2968443199999964</v>
      </c>
      <c r="I29" s="52">
        <v>3.3536273599999968</v>
      </c>
      <c r="J29" s="52">
        <v>3.4104103999999968</v>
      </c>
      <c r="K29" s="52">
        <v>3.4671934399999973</v>
      </c>
      <c r="L29" s="52">
        <v>3.5239764799999977</v>
      </c>
      <c r="M29" s="52">
        <v>3.5807595199999978</v>
      </c>
      <c r="N29" s="52">
        <v>3.6375425599999982</v>
      </c>
      <c r="O29" s="52">
        <v>3.6943255999999982</v>
      </c>
      <c r="P29" s="52">
        <v>3.7511086399999987</v>
      </c>
      <c r="Q29" s="52">
        <v>3.8078916799999987</v>
      </c>
      <c r="R29" s="52">
        <v>3.8646747199999991</v>
      </c>
      <c r="S29" s="52">
        <v>3.9214577599999991</v>
      </c>
      <c r="T29" s="52">
        <v>3.9782407999999996</v>
      </c>
      <c r="U29" s="52">
        <v>4.2227144000000001</v>
      </c>
      <c r="V29" s="52">
        <v>4.0648783999999996</v>
      </c>
      <c r="W29" s="52">
        <v>4.0623800000000001</v>
      </c>
      <c r="X29" s="52">
        <v>4.1369823999999999</v>
      </c>
      <c r="Y29" s="52">
        <v>3.9819312</v>
      </c>
      <c r="Z29" s="52">
        <v>4.1539535999999995</v>
      </c>
      <c r="AA29" s="52">
        <v>4.3682240000000006</v>
      </c>
      <c r="AB29" s="52">
        <v>4.5557336000000008</v>
      </c>
      <c r="AC29" s="52">
        <v>4.5569416</v>
      </c>
      <c r="AD29" s="52">
        <v>4.5460712000000001</v>
      </c>
      <c r="AE29" s="52">
        <v>4.4761495999999994</v>
      </c>
      <c r="AF29" s="52">
        <v>4.3672640000000005</v>
      </c>
      <c r="AG29" s="52">
        <v>4.2205623999999995</v>
      </c>
      <c r="AH29" s="52">
        <v>3.9038168</v>
      </c>
      <c r="AI29" s="52">
        <v>4.0776808000000004</v>
      </c>
      <c r="AJ29" s="52">
        <v>3.2988320000000004</v>
      </c>
      <c r="AK29" s="52">
        <v>3.7505687999999995</v>
      </c>
      <c r="AL29" s="52">
        <v>3.7189007999999997</v>
      </c>
      <c r="AM29" s="52">
        <v>3.6540895999999998</v>
      </c>
      <c r="AN29" s="52">
        <v>3.5184567999999996</v>
      </c>
      <c r="AO29" s="52">
        <v>3.3376343999999998</v>
      </c>
      <c r="AP29" s="52">
        <v>3.3325527999999993</v>
      </c>
      <c r="AQ29" s="52">
        <v>3.3371239999999998</v>
      </c>
      <c r="AR29" s="52">
        <v>3.4366455999999999</v>
      </c>
      <c r="AS29" s="52">
        <v>3.4469511999999995</v>
      </c>
      <c r="AT29" s="52">
        <v>3.4291824000000006</v>
      </c>
      <c r="AU29" s="52">
        <v>3.3597640000000002</v>
      </c>
      <c r="AV29" s="52">
        <v>3.2477527999999998</v>
      </c>
      <c r="AW29" s="52">
        <v>3.2248920000000001</v>
      </c>
      <c r="AX29" s="52">
        <v>3.1209863999999996</v>
      </c>
      <c r="AY29" s="52">
        <v>2.9349495999999999</v>
      </c>
      <c r="AZ29" s="52">
        <v>2.8768528</v>
      </c>
      <c r="BA29" s="52">
        <v>2.6771343999999999</v>
      </c>
      <c r="BB29" s="52">
        <v>2.6663832000000003</v>
      </c>
      <c r="BC29" s="52">
        <v>2.6823847999999999</v>
      </c>
      <c r="BD29" s="52">
        <v>2.6185407999999999</v>
      </c>
      <c r="BE29" s="20">
        <v>-2.3801208536523177E-2</v>
      </c>
      <c r="BF29" s="15">
        <v>-6.3844000000000012E-2</v>
      </c>
      <c r="BG29" s="56" t="s">
        <v>15</v>
      </c>
    </row>
    <row r="30" spans="1:61" s="23" customFormat="1" ht="14" x14ac:dyDescent="0.3">
      <c r="A30" s="57" t="s">
        <v>37</v>
      </c>
      <c r="B30" s="58" t="s">
        <v>38</v>
      </c>
      <c r="C30" s="59">
        <v>34.965758331297451</v>
      </c>
      <c r="D30" s="59">
        <v>35.807304623921084</v>
      </c>
      <c r="E30" s="59">
        <v>39.045466294529433</v>
      </c>
      <c r="F30" s="59">
        <v>41.126415493961289</v>
      </c>
      <c r="G30" s="59">
        <v>44.173330507300506</v>
      </c>
      <c r="H30" s="59">
        <v>47.95271549658289</v>
      </c>
      <c r="I30" s="59">
        <v>52.618452711641886</v>
      </c>
      <c r="J30" s="59">
        <v>53.937512226735613</v>
      </c>
      <c r="K30" s="59">
        <v>58.84213974858033</v>
      </c>
      <c r="L30" s="59">
        <v>62.76010040792746</v>
      </c>
      <c r="M30" s="59">
        <v>65.412148323102187</v>
      </c>
      <c r="N30" s="59">
        <v>67.395691324422415</v>
      </c>
      <c r="O30" s="59">
        <v>70.379383176407799</v>
      </c>
      <c r="P30" s="59">
        <v>72.366499765660095</v>
      </c>
      <c r="Q30" s="59">
        <v>73.389945075927642</v>
      </c>
      <c r="R30" s="59">
        <v>72.512724926444946</v>
      </c>
      <c r="S30" s="59">
        <v>74.165175083900579</v>
      </c>
      <c r="T30" s="59">
        <v>75.167025340755245</v>
      </c>
      <c r="U30" s="59">
        <v>76.173056369196814</v>
      </c>
      <c r="V30" s="59">
        <v>75.551963191211428</v>
      </c>
      <c r="W30" s="59">
        <v>76.225848336227514</v>
      </c>
      <c r="X30" s="59">
        <v>75.370542663599664</v>
      </c>
      <c r="Y30" s="59">
        <v>75.525830898836702</v>
      </c>
      <c r="Z30" s="59">
        <v>79.621197798502422</v>
      </c>
      <c r="AA30" s="59">
        <v>82.686255951347022</v>
      </c>
      <c r="AB30" s="59">
        <v>87.057723680767225</v>
      </c>
      <c r="AC30" s="59">
        <v>91.212962521724847</v>
      </c>
      <c r="AD30" s="59">
        <v>96.316547440908565</v>
      </c>
      <c r="AE30" s="59">
        <v>100.54085510124605</v>
      </c>
      <c r="AF30" s="59">
        <v>103.52598378828441</v>
      </c>
      <c r="AG30" s="59">
        <v>105.40442817670527</v>
      </c>
      <c r="AH30" s="59">
        <v>105.4096380585258</v>
      </c>
      <c r="AI30" s="59">
        <v>106.75559875502088</v>
      </c>
      <c r="AJ30" s="59">
        <v>108.43872134957846</v>
      </c>
      <c r="AK30" s="59">
        <v>109.99625698756044</v>
      </c>
      <c r="AL30" s="59">
        <v>110.75031371071643</v>
      </c>
      <c r="AM30" s="59">
        <v>112.60755734939166</v>
      </c>
      <c r="AN30" s="59">
        <v>115.17591982548478</v>
      </c>
      <c r="AO30" s="59">
        <v>119.17011142019632</v>
      </c>
      <c r="AP30" s="59">
        <v>125.71073971373622</v>
      </c>
      <c r="AQ30" s="59">
        <v>132.15359670746878</v>
      </c>
      <c r="AR30" s="59">
        <v>137.26819170305288</v>
      </c>
      <c r="AS30" s="59">
        <v>142.81466628557888</v>
      </c>
      <c r="AT30" s="59">
        <v>145.98183559439215</v>
      </c>
      <c r="AU30" s="59">
        <v>152.61572446151047</v>
      </c>
      <c r="AV30" s="59">
        <v>163.09568388244654</v>
      </c>
      <c r="AW30" s="59">
        <v>165.92035464340972</v>
      </c>
      <c r="AX30" s="59">
        <v>165.46622070627294</v>
      </c>
      <c r="AY30" s="59">
        <v>163.18767553433909</v>
      </c>
      <c r="AZ30" s="59">
        <v>149.99977227424597</v>
      </c>
      <c r="BA30" s="59">
        <v>154.27801252138275</v>
      </c>
      <c r="BB30" s="59">
        <v>159.13096023694126</v>
      </c>
      <c r="BC30" s="59">
        <v>165.18661803065365</v>
      </c>
      <c r="BD30" s="59">
        <v>168.25783242147554</v>
      </c>
      <c r="BE30" s="60"/>
      <c r="BF30" s="61">
        <v>3.0712143908218934</v>
      </c>
      <c r="BG30" s="21"/>
    </row>
    <row r="31" spans="1:61" s="67" customFormat="1" ht="14" x14ac:dyDescent="0.3">
      <c r="A31" s="62"/>
      <c r="B31" s="63" t="s">
        <v>39</v>
      </c>
      <c r="C31" s="64"/>
      <c r="D31" s="64">
        <v>2.4067726049298195E-2</v>
      </c>
      <c r="E31" s="64">
        <v>9.0432991385927836E-2</v>
      </c>
      <c r="F31" s="64">
        <v>5.3295539710929589E-2</v>
      </c>
      <c r="G31" s="64">
        <v>7.4086568857103616E-2</v>
      </c>
      <c r="H31" s="64">
        <v>8.555807193794833E-2</v>
      </c>
      <c r="I31" s="64">
        <v>9.7298707002139995E-2</v>
      </c>
      <c r="J31" s="64">
        <v>2.5068382803318041E-2</v>
      </c>
      <c r="K31" s="64">
        <v>9.0931659977702917E-2</v>
      </c>
      <c r="L31" s="64">
        <v>6.658426556355232E-2</v>
      </c>
      <c r="M31" s="64">
        <v>4.2256910010292727E-2</v>
      </c>
      <c r="N31" s="64">
        <v>3.0323770922834573E-2</v>
      </c>
      <c r="O31" s="64">
        <v>4.4271255229400293E-2</v>
      </c>
      <c r="P31" s="64">
        <v>2.8234356420424069E-2</v>
      </c>
      <c r="Q31" s="64">
        <v>1.4142528843894706E-2</v>
      </c>
      <c r="R31" s="64">
        <v>-1.1952865594532644E-2</v>
      </c>
      <c r="S31" s="64">
        <v>2.2788416228073566E-2</v>
      </c>
      <c r="T31" s="64">
        <v>1.3508365020662419E-2</v>
      </c>
      <c r="U31" s="64">
        <v>1.3383940948586446E-2</v>
      </c>
      <c r="V31" s="64">
        <v>-8.1537121863019639E-3</v>
      </c>
      <c r="W31" s="64">
        <v>8.9194921819645868E-3</v>
      </c>
      <c r="X31" s="64">
        <v>-1.1220677648022351E-2</v>
      </c>
      <c r="Y31" s="64">
        <v>2.0603305979914914E-3</v>
      </c>
      <c r="Z31" s="64">
        <v>5.4224718231187304E-2</v>
      </c>
      <c r="AA31" s="64">
        <v>3.8495504182207235E-2</v>
      </c>
      <c r="AB31" s="64">
        <v>5.2868130006907016E-2</v>
      </c>
      <c r="AC31" s="64">
        <v>4.7729697782984845E-2</v>
      </c>
      <c r="AD31" s="64">
        <v>5.5952408277147668E-2</v>
      </c>
      <c r="AE31" s="64">
        <v>4.3858586842817994E-2</v>
      </c>
      <c r="AF31" s="64">
        <v>2.9690703187597599E-2</v>
      </c>
      <c r="AG31" s="64">
        <v>1.8144665905927237E-2</v>
      </c>
      <c r="AH31" s="64">
        <v>4.9427542188261925E-5</v>
      </c>
      <c r="AI31" s="64">
        <v>1.2768857964845453E-2</v>
      </c>
      <c r="AJ31" s="64">
        <v>1.5766129497525899E-2</v>
      </c>
      <c r="AK31" s="64">
        <v>1.4363279265908089E-2</v>
      </c>
      <c r="AL31" s="64">
        <v>6.8552943873468365E-3</v>
      </c>
      <c r="AM31" s="64">
        <v>1.6769646752662137E-2</v>
      </c>
      <c r="AN31" s="64">
        <v>2.2808082659356285E-2</v>
      </c>
      <c r="AO31" s="64">
        <v>3.4679050974922188E-2</v>
      </c>
      <c r="AP31" s="64">
        <v>5.4884804718168832E-2</v>
      </c>
      <c r="AQ31" s="64">
        <v>5.125144445418104E-2</v>
      </c>
      <c r="AR31" s="64">
        <v>3.8701897814447023E-2</v>
      </c>
      <c r="AS31" s="64">
        <v>4.0406116768293143E-2</v>
      </c>
      <c r="AT31" s="64">
        <v>2.2176779116509306E-2</v>
      </c>
      <c r="AU31" s="64">
        <v>4.5443248744661997E-2</v>
      </c>
      <c r="AV31" s="64">
        <v>6.8668936034694802E-2</v>
      </c>
      <c r="AW31" s="64">
        <v>1.7319101853112848E-2</v>
      </c>
      <c r="AX31" s="64">
        <v>-2.7370598267632516E-3</v>
      </c>
      <c r="AY31" s="64">
        <v>-1.3770455155186012E-2</v>
      </c>
      <c r="AZ31" s="64">
        <v>-8.0814333661600762E-2</v>
      </c>
      <c r="BA31" s="64">
        <v>2.852164494833254E-2</v>
      </c>
      <c r="BB31" s="64">
        <v>3.1455860989173044E-2</v>
      </c>
      <c r="BC31" s="64">
        <v>3.8054554466935224E-2</v>
      </c>
      <c r="BD31" s="64">
        <v>1.8592392213344841E-2</v>
      </c>
      <c r="BE31" s="65"/>
      <c r="BF31" s="65"/>
      <c r="BG31" s="66"/>
    </row>
    <row r="32" spans="1:61" s="23" customFormat="1" ht="14" x14ac:dyDescent="0.3">
      <c r="A32" s="68" t="s">
        <v>40</v>
      </c>
      <c r="B32" s="69" t="s">
        <v>41</v>
      </c>
      <c r="C32" s="37">
        <v>-15.226273910715284</v>
      </c>
      <c r="D32" s="37">
        <v>-15.438988355517965</v>
      </c>
      <c r="E32" s="37">
        <v>-16.54189164193934</v>
      </c>
      <c r="F32" s="37">
        <v>-17.059505081776901</v>
      </c>
      <c r="G32" s="37">
        <v>-18.866455932331043</v>
      </c>
      <c r="H32" s="37">
        <v>-19.789087079415676</v>
      </c>
      <c r="I32" s="37">
        <v>-20.727443080878153</v>
      </c>
      <c r="J32" s="37">
        <v>-21.192888408174465</v>
      </c>
      <c r="K32" s="37">
        <v>-22.452081324522741</v>
      </c>
      <c r="L32" s="37">
        <v>-23.783164362027389</v>
      </c>
      <c r="M32" s="37">
        <v>-24.694665517469552</v>
      </c>
      <c r="N32" s="37">
        <v>-25.64499550952242</v>
      </c>
      <c r="O32" s="37">
        <v>-26.238843977280268</v>
      </c>
      <c r="P32" s="37">
        <v>-28.248676886994428</v>
      </c>
      <c r="Q32" s="37">
        <v>-26.894589169847993</v>
      </c>
      <c r="R32" s="37">
        <v>-26.037571620948192</v>
      </c>
      <c r="S32" s="37">
        <v>-27.578693512309677</v>
      </c>
      <c r="T32" s="37">
        <v>-27.160128680136069</v>
      </c>
      <c r="U32" s="37">
        <v>-27.694341555235763</v>
      </c>
      <c r="V32" s="37">
        <v>-28.812172056012152</v>
      </c>
      <c r="W32" s="37">
        <v>-27.81172395157958</v>
      </c>
      <c r="X32" s="37">
        <v>-27.393108473918915</v>
      </c>
      <c r="Y32" s="37">
        <v>-26.735651190882425</v>
      </c>
      <c r="Z32" s="37">
        <v>-27.589022836536962</v>
      </c>
      <c r="AA32" s="37">
        <v>-28.845995863145198</v>
      </c>
      <c r="AB32" s="37">
        <v>-28.586820252630183</v>
      </c>
      <c r="AC32" s="37">
        <v>-29.26488187033911</v>
      </c>
      <c r="AD32" s="37">
        <v>-30.914044926829682</v>
      </c>
      <c r="AE32" s="37">
        <v>-32.008475889893177</v>
      </c>
      <c r="AF32" s="37">
        <v>-32.258746008563584</v>
      </c>
      <c r="AG32" s="37">
        <v>-31.083071908371785</v>
      </c>
      <c r="AH32" s="37">
        <v>-31.318885135335073</v>
      </c>
      <c r="AI32" s="37">
        <v>-30.740907951229367</v>
      </c>
      <c r="AJ32" s="37">
        <v>-32.074720358298791</v>
      </c>
      <c r="AK32" s="37">
        <v>-32.178874328173457</v>
      </c>
      <c r="AL32" s="37">
        <v>-32.544653675539308</v>
      </c>
      <c r="AM32" s="37">
        <v>-32.999518240679208</v>
      </c>
      <c r="AN32" s="37">
        <v>-33.517543046372339</v>
      </c>
      <c r="AO32" s="37">
        <v>-33.718145472230447</v>
      </c>
      <c r="AP32" s="37">
        <v>-34.195790579788991</v>
      </c>
      <c r="AQ32" s="37">
        <v>-34.133697937306266</v>
      </c>
      <c r="AR32" s="37">
        <v>-34.413560145544757</v>
      </c>
      <c r="AS32" s="37">
        <v>-35.51897483596268</v>
      </c>
      <c r="AT32" s="37">
        <v>-35.583662461841982</v>
      </c>
      <c r="AU32" s="37">
        <v>-35.846444460103669</v>
      </c>
      <c r="AV32" s="37">
        <v>-36.713381659175404</v>
      </c>
      <c r="AW32" s="37">
        <v>-34.893050817084699</v>
      </c>
      <c r="AX32" s="37">
        <v>-35.467652205055558</v>
      </c>
      <c r="AY32" s="37">
        <v>-34.772235211563348</v>
      </c>
      <c r="AZ32" s="37">
        <v>-34.42721417525388</v>
      </c>
      <c r="BA32" s="37">
        <v>-34.883584209379265</v>
      </c>
      <c r="BB32" s="37">
        <v>-33.886278892027946</v>
      </c>
      <c r="BC32" s="37">
        <v>-33.248737201929231</v>
      </c>
      <c r="BD32" s="37">
        <v>-32.736144278359248</v>
      </c>
      <c r="BE32" s="70"/>
      <c r="BF32" s="71">
        <v>0.51259292356998287</v>
      </c>
      <c r="BG32" s="38"/>
      <c r="BH32" s="72"/>
    </row>
    <row r="33" spans="1:60" s="67" customFormat="1" ht="14" x14ac:dyDescent="0.3">
      <c r="A33" s="73"/>
      <c r="B33" s="74" t="s">
        <v>39</v>
      </c>
      <c r="C33" s="75"/>
      <c r="D33" s="75">
        <v>1.3970223184609004E-2</v>
      </c>
      <c r="E33" s="75">
        <v>7.1436240576423019E-2</v>
      </c>
      <c r="F33" s="75">
        <v>3.1291067009847545E-2</v>
      </c>
      <c r="G33" s="75">
        <v>0.10592047318443842</v>
      </c>
      <c r="H33" s="75">
        <v>4.890325720918999E-2</v>
      </c>
      <c r="I33" s="75">
        <v>4.7417851955310328E-2</v>
      </c>
      <c r="J33" s="75">
        <v>2.2455511057497612E-2</v>
      </c>
      <c r="K33" s="75">
        <v>5.9415823463807957E-2</v>
      </c>
      <c r="L33" s="75">
        <v>5.9285507577901242E-2</v>
      </c>
      <c r="M33" s="75">
        <v>3.8325478543026932E-2</v>
      </c>
      <c r="N33" s="75">
        <v>3.8483209719142937E-2</v>
      </c>
      <c r="O33" s="75">
        <v>2.3156505039641825E-2</v>
      </c>
      <c r="P33" s="75">
        <v>7.6597616551035433E-2</v>
      </c>
      <c r="Q33" s="75">
        <v>-4.7934553627531164E-2</v>
      </c>
      <c r="R33" s="75">
        <v>-3.1865798116024725E-2</v>
      </c>
      <c r="S33" s="75">
        <v>5.9188387987825823E-2</v>
      </c>
      <c r="T33" s="75">
        <v>-1.5177108806361073E-2</v>
      </c>
      <c r="U33" s="75">
        <v>1.9669011196195033E-2</v>
      </c>
      <c r="V33" s="75">
        <v>4.0363136944306842E-2</v>
      </c>
      <c r="W33" s="75">
        <v>-3.4723106001437715E-2</v>
      </c>
      <c r="X33" s="75">
        <v>-1.5051763004317112E-2</v>
      </c>
      <c r="Y33" s="75">
        <v>-2.400082793314446E-2</v>
      </c>
      <c r="Z33" s="75">
        <v>3.1918865172267046E-2</v>
      </c>
      <c r="AA33" s="75">
        <v>4.5560621485426056E-2</v>
      </c>
      <c r="AB33" s="75">
        <v>-8.9848037053263437E-3</v>
      </c>
      <c r="AC33" s="75">
        <v>2.3719378780735184E-2</v>
      </c>
      <c r="AD33" s="75">
        <v>5.635297158544321E-2</v>
      </c>
      <c r="AE33" s="75">
        <v>3.5402386379844455E-2</v>
      </c>
      <c r="AF33" s="75">
        <v>7.8188702121062634E-3</v>
      </c>
      <c r="AG33" s="75">
        <v>-3.6445127156514323E-2</v>
      </c>
      <c r="AH33" s="75">
        <v>7.5865483198838722E-3</v>
      </c>
      <c r="AI33" s="75">
        <v>-1.8454589989654876E-2</v>
      </c>
      <c r="AJ33" s="75">
        <v>4.3388842293972732E-2</v>
      </c>
      <c r="AK33" s="75">
        <v>3.2472292419446769E-3</v>
      </c>
      <c r="AL33" s="75">
        <v>1.1367064728103369E-2</v>
      </c>
      <c r="AM33" s="75">
        <v>1.3976629454249745E-2</v>
      </c>
      <c r="AN33" s="75">
        <v>1.5697950555367511E-2</v>
      </c>
      <c r="AO33" s="75">
        <v>5.9849979331888818E-3</v>
      </c>
      <c r="AP33" s="75">
        <v>1.4165817866582331E-2</v>
      </c>
      <c r="AQ33" s="75">
        <v>-1.815797834468659E-3</v>
      </c>
      <c r="AR33" s="75">
        <v>8.1990005522553366E-3</v>
      </c>
      <c r="AS33" s="75">
        <v>3.2121485999786405E-2</v>
      </c>
      <c r="AT33" s="75">
        <v>1.8212132016210594E-3</v>
      </c>
      <c r="AU33" s="75">
        <v>7.3849058832401076E-3</v>
      </c>
      <c r="AV33" s="75">
        <v>2.4184747249803754E-2</v>
      </c>
      <c r="AW33" s="75">
        <v>-4.9582216614899276E-2</v>
      </c>
      <c r="AX33" s="75">
        <v>1.6467502110463671E-2</v>
      </c>
      <c r="AY33" s="75">
        <v>-1.9607077160666543E-2</v>
      </c>
      <c r="AZ33" s="75">
        <v>-9.9223140016818125E-3</v>
      </c>
      <c r="BA33" s="75">
        <v>1.3256083742419726E-2</v>
      </c>
      <c r="BB33" s="75">
        <v>-2.8589531149243848E-2</v>
      </c>
      <c r="BC33" s="75">
        <v>-1.8814154606060986E-2</v>
      </c>
      <c r="BD33" s="75">
        <v>-1.5416914045693142E-2</v>
      </c>
      <c r="BE33" s="76"/>
      <c r="BF33" s="76"/>
      <c r="BG33" s="77"/>
      <c r="BH33" s="78"/>
    </row>
    <row r="34" spans="1:60" s="23" customFormat="1" ht="14" x14ac:dyDescent="0.3">
      <c r="A34" s="79" t="s">
        <v>42</v>
      </c>
      <c r="B34" s="80" t="s">
        <v>43</v>
      </c>
      <c r="C34" s="81">
        <v>10.239746959286641</v>
      </c>
      <c r="D34" s="81">
        <v>10.78351302072987</v>
      </c>
      <c r="E34" s="81">
        <v>11.366958441388288</v>
      </c>
      <c r="F34" s="81">
        <v>11.916984060784506</v>
      </c>
      <c r="G34" s="81">
        <v>12.740643322054449</v>
      </c>
      <c r="H34" s="81">
        <v>13.591124370961902</v>
      </c>
      <c r="I34" s="81">
        <v>14.488352039019791</v>
      </c>
      <c r="J34" s="81">
        <v>15.0411302970261</v>
      </c>
      <c r="K34" s="81">
        <v>15.600896343811202</v>
      </c>
      <c r="L34" s="81">
        <v>16.608303841587336</v>
      </c>
      <c r="M34" s="81">
        <v>17.108375821286533</v>
      </c>
      <c r="N34" s="81">
        <v>17.563694851423236</v>
      </c>
      <c r="O34" s="81">
        <v>18.291798794403423</v>
      </c>
      <c r="P34" s="81">
        <v>18.860949015279573</v>
      </c>
      <c r="Q34" s="81">
        <v>18.193336758207309</v>
      </c>
      <c r="R34" s="81">
        <v>17.719620106262266</v>
      </c>
      <c r="S34" s="81">
        <v>18.282557352623027</v>
      </c>
      <c r="T34" s="81">
        <v>18.271430935033312</v>
      </c>
      <c r="U34" s="81">
        <v>18.064151412559532</v>
      </c>
      <c r="V34" s="81">
        <v>17.586520372286259</v>
      </c>
      <c r="W34" s="81">
        <v>17.576718686429036</v>
      </c>
      <c r="X34" s="81">
        <v>18.074547726636364</v>
      </c>
      <c r="Y34" s="81">
        <v>19.032756130975457</v>
      </c>
      <c r="Z34" s="81">
        <v>19.964447924862533</v>
      </c>
      <c r="AA34" s="81">
        <v>21.003011574887449</v>
      </c>
      <c r="AB34" s="81">
        <v>21.988669375235627</v>
      </c>
      <c r="AC34" s="81">
        <v>23.099487419263795</v>
      </c>
      <c r="AD34" s="81">
        <v>24.121283324310092</v>
      </c>
      <c r="AE34" s="81">
        <v>25.39297412651548</v>
      </c>
      <c r="AF34" s="81">
        <v>26.146080743109714</v>
      </c>
      <c r="AG34" s="81">
        <v>26.515378090076251</v>
      </c>
      <c r="AH34" s="81">
        <v>25.869761070104676</v>
      </c>
      <c r="AI34" s="81">
        <v>25.248632018917956</v>
      </c>
      <c r="AJ34" s="81">
        <v>25.736962210629518</v>
      </c>
      <c r="AK34" s="81">
        <v>25.241354715948219</v>
      </c>
      <c r="AL34" s="81">
        <v>25.012906547043396</v>
      </c>
      <c r="AM34" s="81">
        <v>24.852132221529935</v>
      </c>
      <c r="AN34" s="81">
        <v>25.244201061706715</v>
      </c>
      <c r="AO34" s="81">
        <v>25.602586303100868</v>
      </c>
      <c r="AP34" s="81">
        <v>25.548658183505609</v>
      </c>
      <c r="AQ34" s="81">
        <v>25.673738895790958</v>
      </c>
      <c r="AR34" s="81">
        <v>25.469286381299479</v>
      </c>
      <c r="AS34" s="81">
        <v>25.859930832395069</v>
      </c>
      <c r="AT34" s="81">
        <v>24.827964704937042</v>
      </c>
      <c r="AU34" s="81">
        <v>25.515299727535137</v>
      </c>
      <c r="AV34" s="81">
        <v>27.175072854341828</v>
      </c>
      <c r="AW34" s="81">
        <v>25.840414355785182</v>
      </c>
      <c r="AX34" s="81">
        <v>27.456272056744048</v>
      </c>
      <c r="AY34" s="81">
        <v>27.222738601433882</v>
      </c>
      <c r="AZ34" s="81">
        <v>29.330276182708374</v>
      </c>
      <c r="BA34" s="81">
        <v>29.543829054480128</v>
      </c>
      <c r="BB34" s="81">
        <v>29.283423974255747</v>
      </c>
      <c r="BC34" s="81">
        <v>29.162094587679022</v>
      </c>
      <c r="BD34" s="81">
        <v>29.935225957820464</v>
      </c>
      <c r="BE34" s="82"/>
      <c r="BF34" s="83">
        <v>0.77313137014144218</v>
      </c>
      <c r="BG34" s="49"/>
    </row>
    <row r="35" spans="1:60" s="67" customFormat="1" ht="14" x14ac:dyDescent="0.3">
      <c r="A35" s="84"/>
      <c r="B35" s="85" t="s">
        <v>39</v>
      </c>
      <c r="C35" s="86"/>
      <c r="D35" s="86">
        <v>5.3103466677960835E-2</v>
      </c>
      <c r="E35" s="86">
        <v>5.4105319809678108E-2</v>
      </c>
      <c r="F35" s="86">
        <v>4.838810858967485E-2</v>
      </c>
      <c r="G35" s="86">
        <v>6.9116418807706401E-2</v>
      </c>
      <c r="H35" s="86">
        <v>6.6753383436709474E-2</v>
      </c>
      <c r="I35" s="86">
        <v>6.6015705806861683E-2</v>
      </c>
      <c r="J35" s="86">
        <v>3.8153287310908536E-2</v>
      </c>
      <c r="K35" s="86">
        <v>3.7215690292622325E-2</v>
      </c>
      <c r="L35" s="86">
        <v>6.457369343241405E-2</v>
      </c>
      <c r="M35" s="86">
        <v>3.0109756208036853E-2</v>
      </c>
      <c r="N35" s="86">
        <v>2.661380804893165E-2</v>
      </c>
      <c r="O35" s="86">
        <v>4.1455055393494658E-2</v>
      </c>
      <c r="P35" s="86">
        <v>3.1115049278274787E-2</v>
      </c>
      <c r="Q35" s="86">
        <v>-3.539653580164074E-2</v>
      </c>
      <c r="R35" s="86">
        <v>-2.6037920269427327E-2</v>
      </c>
      <c r="S35" s="86">
        <v>3.1769148716783949E-2</v>
      </c>
      <c r="T35" s="86">
        <v>-6.0858103027465428E-4</v>
      </c>
      <c r="U35" s="86">
        <v>-1.134446027849661E-2</v>
      </c>
      <c r="V35" s="86">
        <v>-2.6440823560700943E-2</v>
      </c>
      <c r="W35" s="86">
        <v>-5.5734082977943508E-4</v>
      </c>
      <c r="X35" s="86">
        <v>2.83232069130003E-2</v>
      </c>
      <c r="Y35" s="86">
        <v>5.3014239627528062E-2</v>
      </c>
      <c r="Z35" s="86">
        <v>4.8952016590532825E-2</v>
      </c>
      <c r="AA35" s="86">
        <v>5.2020654612319646E-2</v>
      </c>
      <c r="AB35" s="86">
        <v>4.6929355670436067E-2</v>
      </c>
      <c r="AC35" s="86">
        <v>5.051774734851433E-2</v>
      </c>
      <c r="AD35" s="86">
        <v>4.4234570512338332E-2</v>
      </c>
      <c r="AE35" s="86">
        <v>5.2720694214629243E-2</v>
      </c>
      <c r="AF35" s="86">
        <v>2.9658070489972113E-2</v>
      </c>
      <c r="AG35" s="86">
        <v>1.4124386388727032E-2</v>
      </c>
      <c r="AH35" s="86">
        <v>-2.4348776690203237E-2</v>
      </c>
      <c r="AI35" s="86">
        <v>-2.4009848776860281E-2</v>
      </c>
      <c r="AJ35" s="86">
        <v>1.9340857411430139E-2</v>
      </c>
      <c r="AK35" s="86">
        <v>-1.9256643057765747E-2</v>
      </c>
      <c r="AL35" s="86">
        <v>-9.0505510292790501E-3</v>
      </c>
      <c r="AM35" s="86">
        <v>-6.4276546674446964E-3</v>
      </c>
      <c r="AN35" s="86">
        <v>1.5776064471326214E-2</v>
      </c>
      <c r="AO35" s="86">
        <v>1.4196735342034352E-2</v>
      </c>
      <c r="AP35" s="86">
        <v>-2.1063543720474631E-3</v>
      </c>
      <c r="AQ35" s="86">
        <v>4.89578401288027E-3</v>
      </c>
      <c r="AR35" s="86">
        <v>-7.9634881121657449E-3</v>
      </c>
      <c r="AS35" s="86">
        <v>1.5337864015790225E-2</v>
      </c>
      <c r="AT35" s="86">
        <v>-3.9905989468667476E-2</v>
      </c>
      <c r="AU35" s="86">
        <v>2.7683905256294262E-2</v>
      </c>
      <c r="AV35" s="86">
        <v>6.5050112855054062E-2</v>
      </c>
      <c r="AW35" s="86">
        <v>-4.9113336538614071E-2</v>
      </c>
      <c r="AX35" s="86">
        <v>6.2532190030347018E-2</v>
      </c>
      <c r="AY35" s="86">
        <v>-8.5056505423431478E-3</v>
      </c>
      <c r="AZ35" s="86">
        <v>7.7418279333714188E-2</v>
      </c>
      <c r="BA35" s="86">
        <v>7.2809703680067365E-3</v>
      </c>
      <c r="BB35" s="86">
        <v>-8.8141953348085649E-3</v>
      </c>
      <c r="BC35" s="86">
        <v>-4.1432786918425644E-3</v>
      </c>
      <c r="BD35" s="86">
        <v>2.6511517127719968E-2</v>
      </c>
      <c r="BE35" s="87"/>
      <c r="BF35" s="87"/>
      <c r="BG35" s="88"/>
    </row>
    <row r="36" spans="1:60" s="23" customFormat="1" ht="14" x14ac:dyDescent="0.3">
      <c r="A36" s="89" t="s">
        <v>5</v>
      </c>
      <c r="B36" s="90" t="s">
        <v>6</v>
      </c>
      <c r="C36" s="91">
        <v>29.979231379868807</v>
      </c>
      <c r="D36" s="91">
        <v>31.151829289132991</v>
      </c>
      <c r="E36" s="91">
        <v>33.870533093978381</v>
      </c>
      <c r="F36" s="91">
        <v>35.983894472968892</v>
      </c>
      <c r="G36" s="91">
        <v>38.047517897023909</v>
      </c>
      <c r="H36" s="91">
        <v>41.754752788129117</v>
      </c>
      <c r="I36" s="91">
        <v>46.37936166978352</v>
      </c>
      <c r="J36" s="91">
        <v>47.785754115587252</v>
      </c>
      <c r="K36" s="91">
        <v>51.990954767868786</v>
      </c>
      <c r="L36" s="91">
        <v>55.585239887487411</v>
      </c>
      <c r="M36" s="91">
        <v>57.825858626919171</v>
      </c>
      <c r="N36" s="91">
        <v>59.314390666323234</v>
      </c>
      <c r="O36" s="91">
        <v>62.43233799353095</v>
      </c>
      <c r="P36" s="91">
        <v>62.978771893945236</v>
      </c>
      <c r="Q36" s="91">
        <v>64.688692664286961</v>
      </c>
      <c r="R36" s="91">
        <v>64.194773411759016</v>
      </c>
      <c r="S36" s="91">
        <v>64.869038924213925</v>
      </c>
      <c r="T36" s="91">
        <v>66.278327595652485</v>
      </c>
      <c r="U36" s="91">
        <v>66.542866226520573</v>
      </c>
      <c r="V36" s="91">
        <v>64.326311507485542</v>
      </c>
      <c r="W36" s="91">
        <v>65.990843071076966</v>
      </c>
      <c r="X36" s="91">
        <v>66.051981916317118</v>
      </c>
      <c r="Y36" s="91">
        <v>67.822935838929737</v>
      </c>
      <c r="Z36" s="91">
        <v>71.996622886827993</v>
      </c>
      <c r="AA36" s="91">
        <v>74.843271663089268</v>
      </c>
      <c r="AB36" s="91">
        <v>80.459572803372666</v>
      </c>
      <c r="AC36" s="91">
        <v>85.047568070649533</v>
      </c>
      <c r="AD36" s="91">
        <v>89.523785838388989</v>
      </c>
      <c r="AE36" s="91">
        <v>93.925353337868358</v>
      </c>
      <c r="AF36" s="91">
        <v>97.413318522830536</v>
      </c>
      <c r="AG36" s="91">
        <v>100.83673435840974</v>
      </c>
      <c r="AH36" s="91">
        <v>99.960513993295407</v>
      </c>
      <c r="AI36" s="91">
        <v>101.26332282270948</v>
      </c>
      <c r="AJ36" s="91">
        <v>102.10096320190918</v>
      </c>
      <c r="AK36" s="91">
        <v>103.05873737533521</v>
      </c>
      <c r="AL36" s="91">
        <v>103.21856658222052</v>
      </c>
      <c r="AM36" s="91">
        <v>104.46017133024239</v>
      </c>
      <c r="AN36" s="91">
        <v>106.90257784081916</v>
      </c>
      <c r="AO36" s="91">
        <v>111.05455225106674</v>
      </c>
      <c r="AP36" s="91">
        <v>117.06360731745283</v>
      </c>
      <c r="AQ36" s="91">
        <v>123.69363766595347</v>
      </c>
      <c r="AR36" s="91">
        <v>128.3239179388076</v>
      </c>
      <c r="AS36" s="91">
        <v>133.15562228201128</v>
      </c>
      <c r="AT36" s="91">
        <v>135.22613783748722</v>
      </c>
      <c r="AU36" s="91">
        <v>142.28457972894194</v>
      </c>
      <c r="AV36" s="91">
        <v>153.55737507761296</v>
      </c>
      <c r="AW36" s="91">
        <v>156.8677181821102</v>
      </c>
      <c r="AX36" s="91">
        <v>157.45484055796143</v>
      </c>
      <c r="AY36" s="91">
        <v>155.63817892420963</v>
      </c>
      <c r="AZ36" s="91">
        <v>144.90283428170045</v>
      </c>
      <c r="BA36" s="91">
        <v>148.93825736648361</v>
      </c>
      <c r="BB36" s="91">
        <v>154.52810531916907</v>
      </c>
      <c r="BC36" s="91">
        <v>161.09997541640342</v>
      </c>
      <c r="BD36" s="91">
        <v>165.45691410093679</v>
      </c>
      <c r="BE36" s="92"/>
      <c r="BF36" s="93"/>
      <c r="BG36" s="94"/>
    </row>
    <row r="37" spans="1:60" s="99" customFormat="1" ht="14" x14ac:dyDescent="0.3">
      <c r="A37" s="95"/>
      <c r="B37" s="96" t="s">
        <v>44</v>
      </c>
      <c r="C37" s="97">
        <v>0</v>
      </c>
      <c r="D37" s="97">
        <v>0</v>
      </c>
      <c r="E37" s="97">
        <v>0</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0</v>
      </c>
      <c r="BC37" s="97">
        <v>0</v>
      </c>
      <c r="BD37" s="97">
        <v>0</v>
      </c>
      <c r="BE37" s="97"/>
      <c r="BF37" s="97"/>
      <c r="BG37" s="98"/>
    </row>
    <row r="38" spans="1:60" s="105" customFormat="1" ht="14" x14ac:dyDescent="0.3">
      <c r="A38" s="100"/>
      <c r="B38" s="101"/>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3"/>
      <c r="BF38" s="102"/>
      <c r="BG38" s="104"/>
    </row>
    <row r="39" spans="1:60" s="108" customFormat="1" ht="14" x14ac:dyDescent="0.3">
      <c r="A39" s="106" t="s">
        <v>45</v>
      </c>
      <c r="B39" s="107" t="s">
        <v>46</v>
      </c>
      <c r="C39" s="107">
        <v>39.97698796731175</v>
      </c>
      <c r="D39" s="107">
        <v>42.015663139698511</v>
      </c>
      <c r="E39" s="107">
        <v>44.817865475646975</v>
      </c>
      <c r="F39" s="107">
        <v>47.482397767973012</v>
      </c>
      <c r="G39" s="107">
        <v>50.918894801410829</v>
      </c>
      <c r="H39" s="107">
        <v>54.926516090165165</v>
      </c>
      <c r="I39" s="107">
        <v>59.119638107791438</v>
      </c>
      <c r="J39" s="107">
        <v>60.573000994553645</v>
      </c>
      <c r="K39" s="107">
        <v>64.286392013447212</v>
      </c>
      <c r="L39" s="107">
        <v>67.16740092644703</v>
      </c>
      <c r="M39" s="107">
        <v>68.666155035571833</v>
      </c>
      <c r="N39" s="107">
        <v>71.627942544941845</v>
      </c>
      <c r="O39" s="107">
        <v>75.892802207704435</v>
      </c>
      <c r="P39" s="107">
        <v>79.697790196357445</v>
      </c>
      <c r="Q39" s="107">
        <v>79.630237901121845</v>
      </c>
      <c r="R39" s="107">
        <v>78.681706939188985</v>
      </c>
      <c r="S39" s="107">
        <v>81.992667446250962</v>
      </c>
      <c r="T39" s="107">
        <v>83.20151794654447</v>
      </c>
      <c r="U39" s="107">
        <v>86.158740148514852</v>
      </c>
      <c r="V39" s="107">
        <v>87.49639795708508</v>
      </c>
      <c r="W39" s="107">
        <v>87.221251931896731</v>
      </c>
      <c r="X39" s="107">
        <v>89.375186941120148</v>
      </c>
      <c r="Y39" s="107">
        <v>89.448489695372842</v>
      </c>
      <c r="Z39" s="107">
        <v>95.101273527420446</v>
      </c>
      <c r="AA39" s="107">
        <v>103.70034810761972</v>
      </c>
      <c r="AB39" s="107">
        <v>111.30974317916071</v>
      </c>
      <c r="AC39" s="107">
        <v>118.88053281853283</v>
      </c>
      <c r="AD39" s="107">
        <v>126.06642569946268</v>
      </c>
      <c r="AE39" s="107">
        <v>135.01371621783008</v>
      </c>
      <c r="AF39" s="107">
        <v>138.31727164187691</v>
      </c>
      <c r="AG39" s="107">
        <v>139.6269134915029</v>
      </c>
      <c r="AH39" s="107">
        <v>137.81549253611558</v>
      </c>
      <c r="AI39" s="107">
        <v>138.36173595703815</v>
      </c>
      <c r="AJ39" s="107">
        <v>141.36671628911841</v>
      </c>
      <c r="AK39" s="107">
        <v>146.559666015625</v>
      </c>
      <c r="AL39" s="107">
        <v>149.373282684949</v>
      </c>
      <c r="AM39" s="107">
        <v>152.47138900924324</v>
      </c>
      <c r="AN39" s="107">
        <v>161.59848540003549</v>
      </c>
      <c r="AO39" s="107">
        <v>167.89344339324768</v>
      </c>
      <c r="AP39" s="107">
        <v>175.0841592637839</v>
      </c>
      <c r="AQ39" s="107">
        <v>180.36699999999999</v>
      </c>
      <c r="AR39" s="107">
        <v>188.40201183673469</v>
      </c>
      <c r="AS39" s="107">
        <v>196.42877222692638</v>
      </c>
      <c r="AT39" s="107">
        <v>200.94513264612115</v>
      </c>
      <c r="AU39" s="107">
        <v>209.06566374909585</v>
      </c>
      <c r="AV39" s="107">
        <v>214.04793267000005</v>
      </c>
      <c r="AW39" s="107">
        <v>217.20004512042769</v>
      </c>
      <c r="AX39" s="107">
        <v>220.69192029299342</v>
      </c>
      <c r="AY39" s="107">
        <v>223.35435460855621</v>
      </c>
      <c r="AZ39" s="107">
        <v>231.93626473566576</v>
      </c>
      <c r="BA39" s="107">
        <v>234.8</v>
      </c>
      <c r="BB39" s="107">
        <v>234.36308455527262</v>
      </c>
      <c r="BC39" s="107">
        <v>239.54819247930729</v>
      </c>
      <c r="BD39" s="107">
        <v>240.47313432835819</v>
      </c>
      <c r="BE39" s="107"/>
      <c r="BF39" s="107"/>
      <c r="BG39" s="106"/>
    </row>
    <row r="40" spans="1:60" s="111" customFormat="1" x14ac:dyDescent="0.25">
      <c r="A40" s="109"/>
      <c r="B40" s="110" t="s">
        <v>47</v>
      </c>
      <c r="D40" s="111">
        <v>5.0996217475256955E-2</v>
      </c>
      <c r="E40" s="111">
        <v>6.6694230830806597E-2</v>
      </c>
      <c r="F40" s="111">
        <v>5.9452458613270726E-2</v>
      </c>
      <c r="G40" s="111">
        <v>7.2374125886198237E-2</v>
      </c>
      <c r="H40" s="111">
        <v>7.8705975539816619E-2</v>
      </c>
      <c r="I40" s="111">
        <v>7.6340578578532298E-2</v>
      </c>
      <c r="J40" s="111">
        <v>2.4583419880079862E-2</v>
      </c>
      <c r="K40" s="111">
        <v>6.1304392351758379E-2</v>
      </c>
      <c r="L40" s="111">
        <v>4.4815221740818457E-2</v>
      </c>
      <c r="M40" s="111">
        <v>2.2313713028229917E-2</v>
      </c>
      <c r="N40" s="111">
        <v>4.3133149188791582E-2</v>
      </c>
      <c r="O40" s="111">
        <v>5.9541842348559276E-2</v>
      </c>
      <c r="P40" s="111">
        <v>5.0136348612342299E-2</v>
      </c>
      <c r="Q40" s="111">
        <v>-8.476056245620712E-4</v>
      </c>
      <c r="R40" s="111">
        <v>-1.1911693182565479E-2</v>
      </c>
      <c r="S40" s="111">
        <v>4.2080435667478995E-2</v>
      </c>
      <c r="T40" s="111">
        <v>1.4743397646941435E-2</v>
      </c>
      <c r="U40" s="111">
        <v>3.5542887617391133E-2</v>
      </c>
      <c r="V40" s="111">
        <v>1.552550334724556E-2</v>
      </c>
      <c r="W40" s="111">
        <v>-3.1446554556828874E-3</v>
      </c>
      <c r="X40" s="111">
        <v>2.4695071000645948E-2</v>
      </c>
      <c r="Y40" s="111">
        <v>8.2016896144771682E-4</v>
      </c>
      <c r="Z40" s="111">
        <v>6.3195967324868332E-2</v>
      </c>
      <c r="AA40" s="111">
        <v>9.0420183255694356E-2</v>
      </c>
      <c r="AB40" s="111">
        <v>7.337868397166801E-2</v>
      </c>
      <c r="AC40" s="111">
        <v>6.8015516190585532E-2</v>
      </c>
      <c r="AD40" s="111">
        <v>6.0446338105658408E-2</v>
      </c>
      <c r="AE40" s="111">
        <v>7.0972826180519935E-2</v>
      </c>
      <c r="AF40" s="111">
        <v>2.4468294900622568E-2</v>
      </c>
      <c r="AG40" s="111">
        <v>9.4683898408352007E-3</v>
      </c>
      <c r="AH40" s="111">
        <v>-1.2973293687377504E-2</v>
      </c>
      <c r="AI40" s="111">
        <v>3.963585014068122E-3</v>
      </c>
      <c r="AJ40" s="111">
        <v>2.1718290185469509E-2</v>
      </c>
      <c r="AK40" s="111">
        <v>3.6733892268432822E-2</v>
      </c>
      <c r="AL40" s="111">
        <v>1.9197755738772228E-2</v>
      </c>
      <c r="AM40" s="111">
        <v>2.0740699197383333E-2</v>
      </c>
      <c r="AN40" s="111">
        <v>5.9861043111760048E-2</v>
      </c>
      <c r="AO40" s="111">
        <v>3.8954313078053214E-2</v>
      </c>
      <c r="AP40" s="111">
        <v>4.2829045168213037E-2</v>
      </c>
      <c r="AQ40" s="111">
        <v>3.0173150777489218E-2</v>
      </c>
      <c r="AR40" s="111">
        <v>4.4548125969466126E-2</v>
      </c>
      <c r="AS40" s="111">
        <v>4.260443034518932E-2</v>
      </c>
      <c r="AT40" s="111">
        <v>2.2992356812051935E-2</v>
      </c>
      <c r="AU40" s="111">
        <v>4.0411683508032689E-2</v>
      </c>
      <c r="AV40" s="111">
        <v>2.3831120001051587E-2</v>
      </c>
      <c r="AW40" s="111">
        <v>1.4726198992481194E-2</v>
      </c>
      <c r="AX40" s="111">
        <v>1.6076770014617811E-2</v>
      </c>
      <c r="AY40" s="111">
        <v>1.2064031669252365E-2</v>
      </c>
      <c r="AZ40" s="111">
        <v>3.8422846700929277E-2</v>
      </c>
      <c r="BA40" s="111">
        <v>1.2347078485540017E-2</v>
      </c>
      <c r="BB40" s="111">
        <v>-1.8607983165561752E-3</v>
      </c>
      <c r="BC40" s="111">
        <v>2.2124251922498495E-2</v>
      </c>
      <c r="BD40" s="111">
        <v>3.8611931882174162E-3</v>
      </c>
      <c r="BG40" s="109"/>
    </row>
    <row r="41" spans="1:60" s="114" customFormat="1" x14ac:dyDescent="0.25">
      <c r="A41" s="112"/>
      <c r="B41" s="113" t="s">
        <v>48</v>
      </c>
      <c r="D41" s="114">
        <v>3.9113674877321626E-2</v>
      </c>
      <c r="E41" s="114">
        <v>8.7272685645904652E-2</v>
      </c>
      <c r="F41" s="114">
        <v>6.2395279493437435E-2</v>
      </c>
      <c r="G41" s="114">
        <v>5.7348529231743321E-2</v>
      </c>
      <c r="H41" s="114">
        <v>9.7436970819985647E-2</v>
      </c>
      <c r="I41" s="114">
        <v>0.11075646657807969</v>
      </c>
      <c r="J41" s="114">
        <v>3.0323669735196169E-2</v>
      </c>
      <c r="K41" s="114">
        <v>8.8001136114954179E-2</v>
      </c>
      <c r="L41" s="114">
        <v>6.913289312855557E-2</v>
      </c>
      <c r="M41" s="114">
        <v>4.0309599166380647E-2</v>
      </c>
      <c r="N41" s="114">
        <v>2.5741633150798537E-2</v>
      </c>
      <c r="O41" s="114">
        <v>5.2566456338528474E-2</v>
      </c>
      <c r="P41" s="114">
        <v>8.7524177049222683E-3</v>
      </c>
      <c r="Q41" s="114">
        <v>2.7150748084151591E-2</v>
      </c>
      <c r="R41" s="114">
        <v>-7.6353259307808796E-3</v>
      </c>
      <c r="S41" s="114">
        <v>1.0503433170953426E-2</v>
      </c>
      <c r="T41" s="114">
        <v>2.1725135670424171E-2</v>
      </c>
      <c r="U41" s="114">
        <v>3.9913292997065062E-3</v>
      </c>
      <c r="V41" s="114">
        <v>-3.3310178006003416E-2</v>
      </c>
      <c r="W41" s="114">
        <v>2.5876371963247519E-2</v>
      </c>
      <c r="X41" s="114">
        <v>9.2647468034791683E-4</v>
      </c>
      <c r="Y41" s="114">
        <v>2.681151831078004E-2</v>
      </c>
      <c r="Z41" s="114">
        <v>6.1537988532525047E-2</v>
      </c>
      <c r="AA41" s="114">
        <v>3.953864309352359E-2</v>
      </c>
      <c r="AB41" s="114">
        <v>7.5040828861215644E-2</v>
      </c>
      <c r="AC41" s="114">
        <v>5.7022366729301728E-2</v>
      </c>
      <c r="AD41" s="114">
        <v>5.2631931391865568E-2</v>
      </c>
      <c r="AE41" s="114">
        <v>4.916645848093646E-2</v>
      </c>
      <c r="AF41" s="114">
        <v>3.7135502407058242E-2</v>
      </c>
      <c r="AG41" s="114">
        <v>3.5143201027247876E-2</v>
      </c>
      <c r="AH41" s="114">
        <v>-8.6894956554217761E-3</v>
      </c>
      <c r="AI41" s="114">
        <v>1.3033234598027819E-2</v>
      </c>
      <c r="AJ41" s="114">
        <v>8.2719029541056671E-3</v>
      </c>
      <c r="AK41" s="114">
        <v>9.3806575706049371E-3</v>
      </c>
      <c r="AL41" s="114">
        <v>1.5508554728669015E-3</v>
      </c>
      <c r="AM41" s="114">
        <v>1.2028889657489985E-2</v>
      </c>
      <c r="AN41" s="114">
        <v>2.3381222522174266E-2</v>
      </c>
      <c r="AO41" s="114">
        <v>3.8838861457858843E-2</v>
      </c>
      <c r="AP41" s="114">
        <v>5.4109038707401483E-2</v>
      </c>
      <c r="AQ41" s="114">
        <v>5.6636135690926633E-2</v>
      </c>
      <c r="AR41" s="114">
        <v>3.7433455432515306E-2</v>
      </c>
      <c r="AS41" s="114">
        <v>3.7652406665978626E-2</v>
      </c>
      <c r="AT41" s="114">
        <v>1.5549591673198564E-2</v>
      </c>
      <c r="AU41" s="114">
        <v>5.219731927815207E-2</v>
      </c>
      <c r="AV41" s="114">
        <v>7.9227105074535425E-2</v>
      </c>
      <c r="AW41" s="114">
        <v>2.155769530980917E-2</v>
      </c>
      <c r="AX41" s="114">
        <v>3.742786486953171E-3</v>
      </c>
      <c r="AY41" s="114">
        <v>-1.153766773580361E-2</v>
      </c>
      <c r="AZ41" s="114">
        <v>-6.897629307097583E-2</v>
      </c>
      <c r="BA41" s="114">
        <v>2.7849165993110034E-2</v>
      </c>
      <c r="BB41" s="114">
        <v>3.753131029948082E-2</v>
      </c>
      <c r="BC41" s="114">
        <v>4.2528639587345977E-2</v>
      </c>
      <c r="BD41" s="114">
        <v>2.704493699190004E-2</v>
      </c>
      <c r="BG41" s="112"/>
    </row>
    <row r="42" spans="1:60" s="116" customFormat="1" x14ac:dyDescent="0.25">
      <c r="A42" s="115"/>
      <c r="BG42" s="117"/>
    </row>
    <row r="43" spans="1:60" s="119" customFormat="1" x14ac:dyDescent="0.25">
      <c r="A43" s="118"/>
      <c r="B43" s="119" t="s">
        <v>49</v>
      </c>
      <c r="C43" s="119">
        <v>0.25008779039626161</v>
      </c>
      <c r="D43" s="119">
        <v>0.25856628311313762</v>
      </c>
      <c r="E43" s="119">
        <v>0.24426269001180156</v>
      </c>
      <c r="F43" s="119">
        <v>0.24216349290515149</v>
      </c>
      <c r="G43" s="119">
        <v>0.25278193791492654</v>
      </c>
      <c r="H43" s="119">
        <v>0.23980700469721769</v>
      </c>
      <c r="I43" s="119">
        <v>0.21549990571286762</v>
      </c>
      <c r="J43" s="119">
        <v>0.21110472766763094</v>
      </c>
      <c r="K43" s="119">
        <v>0.1912603408044195</v>
      </c>
      <c r="L43" s="119">
        <v>0.17243723710022479</v>
      </c>
      <c r="M43" s="119">
        <v>0.15786957057719289</v>
      </c>
      <c r="N43" s="119">
        <v>0.17190989216104663</v>
      </c>
      <c r="O43" s="119">
        <v>0.17736153920545331</v>
      </c>
      <c r="P43" s="119">
        <v>0.20978019919021995</v>
      </c>
      <c r="Q43" s="119">
        <v>0.18763657664049715</v>
      </c>
      <c r="R43" s="119">
        <v>0.18412073264534695</v>
      </c>
      <c r="S43" s="119">
        <v>0.20884341314132945</v>
      </c>
      <c r="T43" s="119">
        <v>0.20340001923720685</v>
      </c>
      <c r="U43" s="119">
        <v>0.22767131794385215</v>
      </c>
      <c r="V43" s="119">
        <v>0.26481188929587646</v>
      </c>
      <c r="W43" s="119">
        <v>0.24340866922429316</v>
      </c>
      <c r="X43" s="119">
        <v>0.26095839150712197</v>
      </c>
      <c r="Y43" s="119">
        <v>0.24176544433663902</v>
      </c>
      <c r="Z43" s="119">
        <v>0.24294785741150685</v>
      </c>
      <c r="AA43" s="119">
        <v>0.27827366996475927</v>
      </c>
      <c r="AB43" s="119">
        <v>0.27715606464146247</v>
      </c>
      <c r="AC43" s="119">
        <v>0.28459634177050841</v>
      </c>
      <c r="AD43" s="119">
        <v>0.28986813624897967</v>
      </c>
      <c r="AE43" s="119">
        <v>0.30432732340816454</v>
      </c>
      <c r="AF43" s="119">
        <v>0.29572556365160602</v>
      </c>
      <c r="AG43" s="119">
        <v>0.27781305310780058</v>
      </c>
      <c r="AH43" s="119">
        <v>0.27467868703440579</v>
      </c>
      <c r="AI43" s="119">
        <v>0.2681262480390379</v>
      </c>
      <c r="AJ43" s="119">
        <v>0.27775811816201651</v>
      </c>
      <c r="AK43" s="119">
        <v>0.29681378119169599</v>
      </c>
      <c r="AL43" s="119">
        <v>0.30898909947688435</v>
      </c>
      <c r="AM43" s="119">
        <v>0.3148867337733135</v>
      </c>
      <c r="AN43" s="119">
        <v>0.33846794679923581</v>
      </c>
      <c r="AO43" s="119">
        <v>0.33854145816195036</v>
      </c>
      <c r="AP43" s="119">
        <v>0.33138664394485051</v>
      </c>
      <c r="AQ43" s="119">
        <v>0.31421137089404677</v>
      </c>
      <c r="AR43" s="119">
        <v>0.31888244351652412</v>
      </c>
      <c r="AS43" s="119">
        <v>0.32211752498161594</v>
      </c>
      <c r="AT43" s="119">
        <v>0.32704944848985129</v>
      </c>
      <c r="AU43" s="119">
        <v>0.31942636022861848</v>
      </c>
      <c r="AV43" s="119">
        <v>0.28260285833101711</v>
      </c>
      <c r="AW43" s="119">
        <v>0.2777730865795443</v>
      </c>
      <c r="AX43" s="119">
        <v>0.28654007655141017</v>
      </c>
      <c r="AY43" s="119">
        <v>0.30317822011137308</v>
      </c>
      <c r="AZ43" s="119">
        <v>0.37524718505385957</v>
      </c>
      <c r="BA43" s="119">
        <v>0.36568033489572571</v>
      </c>
      <c r="BB43" s="119">
        <v>0.34064656294995616</v>
      </c>
      <c r="BC43" s="119">
        <v>0.32748407011954556</v>
      </c>
      <c r="BD43" s="119">
        <v>0.31195260309199152</v>
      </c>
      <c r="BG43" s="118"/>
    </row>
    <row r="44" spans="1:60" s="116" customFormat="1" x14ac:dyDescent="0.25">
      <c r="A44" s="115"/>
      <c r="BG44" s="117"/>
    </row>
    <row r="45" spans="1:60" s="116" customFormat="1" x14ac:dyDescent="0.25">
      <c r="A45" s="115"/>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G45" s="117"/>
    </row>
    <row r="46" spans="1:60" s="116" customFormat="1" x14ac:dyDescent="0.25">
      <c r="A46" s="115"/>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G46" s="117"/>
    </row>
    <row r="47" spans="1:60" s="116" customFormat="1" x14ac:dyDescent="0.25">
      <c r="A47" s="115"/>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G47" s="117"/>
    </row>
    <row r="48" spans="1:60" ht="14" x14ac:dyDescent="0.3">
      <c r="A48" s="122"/>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row>
    <row r="49" spans="1:56" s="6" customFormat="1" x14ac:dyDescent="0.3">
      <c r="A49" s="125"/>
      <c r="B49" s="126"/>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row>
    <row r="50" spans="1:56" s="6" customFormat="1" ht="14" x14ac:dyDescent="0.3">
      <c r="A50" s="122"/>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row>
    <row r="51" spans="1:56" s="6" customFormat="1" ht="14" x14ac:dyDescent="0.3">
      <c r="A51" s="122"/>
    </row>
    <row r="53" spans="1:56" s="6" customFormat="1" ht="14" x14ac:dyDescent="0.3">
      <c r="A53" s="122"/>
    </row>
    <row r="54" spans="1:56" s="6" customFormat="1" ht="14" x14ac:dyDescent="0.3">
      <c r="A54" s="122"/>
    </row>
    <row r="56" spans="1:56" s="6" customFormat="1" ht="14" x14ac:dyDescent="0.3">
      <c r="A56" s="1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BC2"/>
  <sheetViews>
    <sheetView tabSelected="1" workbookViewId="0">
      <selection activeCell="E13" sqref="E13"/>
    </sheetView>
  </sheetViews>
  <sheetFormatPr defaultColWidth="10.26953125" defaultRowHeight="13.5" x14ac:dyDescent="0.3"/>
  <cols>
    <col min="1" max="1" width="31.1796875" style="6" customWidth="1"/>
    <col min="2" max="256" width="10.26953125" style="6"/>
    <col min="257" max="257" width="31.1796875" style="6" customWidth="1"/>
    <col min="258" max="512" width="10.26953125" style="6"/>
    <col min="513" max="513" width="31.1796875" style="6" customWidth="1"/>
    <col min="514" max="768" width="10.26953125" style="6"/>
    <col min="769" max="769" width="31.1796875" style="6" customWidth="1"/>
    <col min="770" max="1024" width="10.26953125" style="6"/>
    <col min="1025" max="1025" width="31.1796875" style="6" customWidth="1"/>
    <col min="1026" max="1280" width="10.26953125" style="6"/>
    <col min="1281" max="1281" width="31.1796875" style="6" customWidth="1"/>
    <col min="1282" max="1536" width="10.26953125" style="6"/>
    <col min="1537" max="1537" width="31.1796875" style="6" customWidth="1"/>
    <col min="1538" max="1792" width="10.26953125" style="6"/>
    <col min="1793" max="1793" width="31.1796875" style="6" customWidth="1"/>
    <col min="1794" max="2048" width="10.26953125" style="6"/>
    <col min="2049" max="2049" width="31.1796875" style="6" customWidth="1"/>
    <col min="2050" max="2304" width="10.26953125" style="6"/>
    <col min="2305" max="2305" width="31.1796875" style="6" customWidth="1"/>
    <col min="2306" max="2560" width="10.26953125" style="6"/>
    <col min="2561" max="2561" width="31.1796875" style="6" customWidth="1"/>
    <col min="2562" max="2816" width="10.26953125" style="6"/>
    <col min="2817" max="2817" width="31.1796875" style="6" customWidth="1"/>
    <col min="2818" max="3072" width="10.26953125" style="6"/>
    <col min="3073" max="3073" width="31.1796875" style="6" customWidth="1"/>
    <col min="3074" max="3328" width="10.26953125" style="6"/>
    <col min="3329" max="3329" width="31.1796875" style="6" customWidth="1"/>
    <col min="3330" max="3584" width="10.26953125" style="6"/>
    <col min="3585" max="3585" width="31.1796875" style="6" customWidth="1"/>
    <col min="3586" max="3840" width="10.26953125" style="6"/>
    <col min="3841" max="3841" width="31.1796875" style="6" customWidth="1"/>
    <col min="3842" max="4096" width="10.26953125" style="6"/>
    <col min="4097" max="4097" width="31.1796875" style="6" customWidth="1"/>
    <col min="4098" max="4352" width="10.26953125" style="6"/>
    <col min="4353" max="4353" width="31.1796875" style="6" customWidth="1"/>
    <col min="4354" max="4608" width="10.26953125" style="6"/>
    <col min="4609" max="4609" width="31.1796875" style="6" customWidth="1"/>
    <col min="4610" max="4864" width="10.26953125" style="6"/>
    <col min="4865" max="4865" width="31.1796875" style="6" customWidth="1"/>
    <col min="4866" max="5120" width="10.26953125" style="6"/>
    <col min="5121" max="5121" width="31.1796875" style="6" customWidth="1"/>
    <col min="5122" max="5376" width="10.26953125" style="6"/>
    <col min="5377" max="5377" width="31.1796875" style="6" customWidth="1"/>
    <col min="5378" max="5632" width="10.26953125" style="6"/>
    <col min="5633" max="5633" width="31.1796875" style="6" customWidth="1"/>
    <col min="5634" max="5888" width="10.26953125" style="6"/>
    <col min="5889" max="5889" width="31.1796875" style="6" customWidth="1"/>
    <col min="5890" max="6144" width="10.26953125" style="6"/>
    <col min="6145" max="6145" width="31.1796875" style="6" customWidth="1"/>
    <col min="6146" max="6400" width="10.26953125" style="6"/>
    <col min="6401" max="6401" width="31.1796875" style="6" customWidth="1"/>
    <col min="6402" max="6656" width="10.26953125" style="6"/>
    <col min="6657" max="6657" width="31.1796875" style="6" customWidth="1"/>
    <col min="6658" max="6912" width="10.26953125" style="6"/>
    <col min="6913" max="6913" width="31.1796875" style="6" customWidth="1"/>
    <col min="6914" max="7168" width="10.26953125" style="6"/>
    <col min="7169" max="7169" width="31.1796875" style="6" customWidth="1"/>
    <col min="7170" max="7424" width="10.26953125" style="6"/>
    <col min="7425" max="7425" width="31.1796875" style="6" customWidth="1"/>
    <col min="7426" max="7680" width="10.26953125" style="6"/>
    <col min="7681" max="7681" width="31.1796875" style="6" customWidth="1"/>
    <col min="7682" max="7936" width="10.26953125" style="6"/>
    <col min="7937" max="7937" width="31.1796875" style="6" customWidth="1"/>
    <col min="7938" max="8192" width="10.26953125" style="6"/>
    <col min="8193" max="8193" width="31.1796875" style="6" customWidth="1"/>
    <col min="8194" max="8448" width="10.26953125" style="6"/>
    <col min="8449" max="8449" width="31.1796875" style="6" customWidth="1"/>
    <col min="8450" max="8704" width="10.26953125" style="6"/>
    <col min="8705" max="8705" width="31.1796875" style="6" customWidth="1"/>
    <col min="8706" max="8960" width="10.26953125" style="6"/>
    <col min="8961" max="8961" width="31.1796875" style="6" customWidth="1"/>
    <col min="8962" max="9216" width="10.26953125" style="6"/>
    <col min="9217" max="9217" width="31.1796875" style="6" customWidth="1"/>
    <col min="9218" max="9472" width="10.26953125" style="6"/>
    <col min="9473" max="9473" width="31.1796875" style="6" customWidth="1"/>
    <col min="9474" max="9728" width="10.26953125" style="6"/>
    <col min="9729" max="9729" width="31.1796875" style="6" customWidth="1"/>
    <col min="9730" max="9984" width="10.26953125" style="6"/>
    <col min="9985" max="9985" width="31.1796875" style="6" customWidth="1"/>
    <col min="9986" max="10240" width="10.26953125" style="6"/>
    <col min="10241" max="10241" width="31.1796875" style="6" customWidth="1"/>
    <col min="10242" max="10496" width="10.26953125" style="6"/>
    <col min="10497" max="10497" width="31.1796875" style="6" customWidth="1"/>
    <col min="10498" max="10752" width="10.26953125" style="6"/>
    <col min="10753" max="10753" width="31.1796875" style="6" customWidth="1"/>
    <col min="10754" max="11008" width="10.26953125" style="6"/>
    <col min="11009" max="11009" width="31.1796875" style="6" customWidth="1"/>
    <col min="11010" max="11264" width="10.26953125" style="6"/>
    <col min="11265" max="11265" width="31.1796875" style="6" customWidth="1"/>
    <col min="11266" max="11520" width="10.26953125" style="6"/>
    <col min="11521" max="11521" width="31.1796875" style="6" customWidth="1"/>
    <col min="11522" max="11776" width="10.26953125" style="6"/>
    <col min="11777" max="11777" width="31.1796875" style="6" customWidth="1"/>
    <col min="11778" max="12032" width="10.26953125" style="6"/>
    <col min="12033" max="12033" width="31.1796875" style="6" customWidth="1"/>
    <col min="12034" max="12288" width="10.26953125" style="6"/>
    <col min="12289" max="12289" width="31.1796875" style="6" customWidth="1"/>
    <col min="12290" max="12544" width="10.26953125" style="6"/>
    <col min="12545" max="12545" width="31.1796875" style="6" customWidth="1"/>
    <col min="12546" max="12800" width="10.26953125" style="6"/>
    <col min="12801" max="12801" width="31.1796875" style="6" customWidth="1"/>
    <col min="12802" max="13056" width="10.26953125" style="6"/>
    <col min="13057" max="13057" width="31.1796875" style="6" customWidth="1"/>
    <col min="13058" max="13312" width="10.26953125" style="6"/>
    <col min="13313" max="13313" width="31.1796875" style="6" customWidth="1"/>
    <col min="13314" max="13568" width="10.26953125" style="6"/>
    <col min="13569" max="13569" width="31.1796875" style="6" customWidth="1"/>
    <col min="13570" max="13824" width="10.26953125" style="6"/>
    <col min="13825" max="13825" width="31.1796875" style="6" customWidth="1"/>
    <col min="13826" max="14080" width="10.26953125" style="6"/>
    <col min="14081" max="14081" width="31.1796875" style="6" customWidth="1"/>
    <col min="14082" max="14336" width="10.26953125" style="6"/>
    <col min="14337" max="14337" width="31.1796875" style="6" customWidth="1"/>
    <col min="14338" max="14592" width="10.26953125" style="6"/>
    <col min="14593" max="14593" width="31.1796875" style="6" customWidth="1"/>
    <col min="14594" max="14848" width="10.26953125" style="6"/>
    <col min="14849" max="14849" width="31.1796875" style="6" customWidth="1"/>
    <col min="14850" max="15104" width="10.26953125" style="6"/>
    <col min="15105" max="15105" width="31.1796875" style="6" customWidth="1"/>
    <col min="15106" max="15360" width="10.26953125" style="6"/>
    <col min="15361" max="15361" width="31.1796875" style="6" customWidth="1"/>
    <col min="15362" max="15616" width="10.26953125" style="6"/>
    <col min="15617" max="15617" width="31.1796875" style="6" customWidth="1"/>
    <col min="15618" max="15872" width="10.26953125" style="6"/>
    <col min="15873" max="15873" width="31.1796875" style="6" customWidth="1"/>
    <col min="15874" max="16128" width="10.26953125" style="6"/>
    <col min="16129" max="16129" width="31.1796875" style="6" customWidth="1"/>
    <col min="16130" max="16384" width="10.26953125" style="6"/>
  </cols>
  <sheetData>
    <row r="1" spans="1:55" s="10" customFormat="1" ht="14" thickTop="1" x14ac:dyDescent="0.3">
      <c r="A1" s="128" t="s">
        <v>50</v>
      </c>
      <c r="B1" s="128">
        <v>1960</v>
      </c>
      <c r="C1" s="128">
        <v>1961</v>
      </c>
      <c r="D1" s="128">
        <v>1962</v>
      </c>
      <c r="E1" s="128">
        <v>1963</v>
      </c>
      <c r="F1" s="128">
        <v>1964</v>
      </c>
      <c r="G1" s="128">
        <v>1965</v>
      </c>
      <c r="H1" s="128">
        <v>1966</v>
      </c>
      <c r="I1" s="128">
        <v>1967</v>
      </c>
      <c r="J1" s="128">
        <v>1968</v>
      </c>
      <c r="K1" s="128">
        <v>1969</v>
      </c>
      <c r="L1" s="128">
        <v>1970</v>
      </c>
      <c r="M1" s="128">
        <v>1971</v>
      </c>
      <c r="N1" s="128">
        <v>1972</v>
      </c>
      <c r="O1" s="128">
        <v>1973</v>
      </c>
      <c r="P1" s="128">
        <v>1974</v>
      </c>
      <c r="Q1" s="128">
        <v>1975</v>
      </c>
      <c r="R1" s="128">
        <v>1976</v>
      </c>
      <c r="S1" s="128">
        <v>1977</v>
      </c>
      <c r="T1" s="128">
        <v>1978</v>
      </c>
      <c r="U1" s="128">
        <v>1979</v>
      </c>
      <c r="V1" s="128">
        <v>1980</v>
      </c>
      <c r="W1" s="128">
        <v>1981</v>
      </c>
      <c r="X1" s="128">
        <v>1982</v>
      </c>
      <c r="Y1" s="128">
        <v>1983</v>
      </c>
      <c r="Z1" s="128">
        <v>1984</v>
      </c>
      <c r="AA1" s="128">
        <v>1985</v>
      </c>
      <c r="AB1" s="128">
        <v>1986</v>
      </c>
      <c r="AC1" s="128">
        <v>1987</v>
      </c>
      <c r="AD1" s="128">
        <v>1988</v>
      </c>
      <c r="AE1" s="128">
        <v>1989</v>
      </c>
      <c r="AF1" s="128">
        <v>1990</v>
      </c>
      <c r="AG1" s="128">
        <v>1991</v>
      </c>
      <c r="AH1" s="128">
        <v>1992</v>
      </c>
      <c r="AI1" s="128">
        <v>1993</v>
      </c>
      <c r="AJ1" s="128">
        <v>1994</v>
      </c>
      <c r="AK1" s="128">
        <v>1995</v>
      </c>
      <c r="AL1" s="128">
        <v>1996</v>
      </c>
      <c r="AM1" s="128">
        <v>1997</v>
      </c>
      <c r="AN1" s="128">
        <v>1998</v>
      </c>
      <c r="AO1" s="128">
        <v>1999</v>
      </c>
      <c r="AP1" s="128">
        <v>2000</v>
      </c>
      <c r="AQ1" s="128">
        <v>2001</v>
      </c>
      <c r="AR1" s="128">
        <v>2002</v>
      </c>
      <c r="AS1" s="128">
        <v>2003</v>
      </c>
      <c r="AT1" s="128">
        <v>2004</v>
      </c>
      <c r="AU1" s="128">
        <v>2005</v>
      </c>
      <c r="AV1" s="128">
        <v>2006</v>
      </c>
      <c r="AW1" s="128">
        <v>2007</v>
      </c>
      <c r="AX1" s="128">
        <v>2008</v>
      </c>
      <c r="AY1" s="128">
        <v>2009</v>
      </c>
      <c r="AZ1" s="128">
        <v>2010</v>
      </c>
      <c r="BA1" s="10">
        <v>2011</v>
      </c>
      <c r="BB1" s="10">
        <v>2012</v>
      </c>
      <c r="BC1" s="10">
        <v>2013</v>
      </c>
    </row>
    <row r="2" spans="1:55" s="151" customFormat="1" x14ac:dyDescent="0.3">
      <c r="A2" s="151" t="s">
        <v>49</v>
      </c>
      <c r="B2" s="151">
        <v>0.25008779039626161</v>
      </c>
      <c r="C2" s="151">
        <v>0.25856628311313762</v>
      </c>
      <c r="D2" s="151">
        <v>0.24426269001180156</v>
      </c>
      <c r="E2" s="151">
        <v>0.24216349290515149</v>
      </c>
      <c r="F2" s="151">
        <v>0.25278193791492654</v>
      </c>
      <c r="G2" s="151">
        <v>0.23980700469721769</v>
      </c>
      <c r="H2" s="151">
        <v>0.21549990571286762</v>
      </c>
      <c r="I2" s="151">
        <v>0.21110472766763094</v>
      </c>
      <c r="J2" s="151">
        <v>0.1912603408044195</v>
      </c>
      <c r="K2" s="151">
        <v>0.17243723710022479</v>
      </c>
      <c r="L2" s="151">
        <v>0.15786957057719289</v>
      </c>
      <c r="M2" s="151">
        <v>0.17190989216104663</v>
      </c>
      <c r="N2" s="151">
        <v>0.17736153920545331</v>
      </c>
      <c r="O2" s="151">
        <v>0.20978019919021995</v>
      </c>
      <c r="P2" s="151">
        <v>0.18763657664049715</v>
      </c>
      <c r="Q2" s="151">
        <v>0.18412073264534695</v>
      </c>
      <c r="R2" s="151">
        <v>0.20884341314132945</v>
      </c>
      <c r="S2" s="151">
        <v>0.20340001923720685</v>
      </c>
      <c r="T2" s="151">
        <v>0.22767131794385215</v>
      </c>
      <c r="U2" s="151">
        <v>0.26481188929587646</v>
      </c>
      <c r="V2" s="151">
        <v>0.24340866922429316</v>
      </c>
      <c r="W2" s="151">
        <v>0.26095839150712197</v>
      </c>
      <c r="X2" s="151">
        <v>0.24176544433663902</v>
      </c>
      <c r="Y2" s="151">
        <v>0.24294785741150685</v>
      </c>
      <c r="Z2" s="151">
        <v>0.27827366996475927</v>
      </c>
      <c r="AA2" s="151">
        <v>0.27715606464146247</v>
      </c>
      <c r="AB2" s="151">
        <v>0.28459634177050841</v>
      </c>
      <c r="AC2" s="151">
        <v>0.28986813624897967</v>
      </c>
      <c r="AD2" s="151">
        <v>0.30432732340816454</v>
      </c>
      <c r="AE2" s="151">
        <v>0.29572556365160602</v>
      </c>
      <c r="AF2" s="151">
        <v>0.27781305310780058</v>
      </c>
      <c r="AG2" s="151">
        <v>0.27467868703440579</v>
      </c>
      <c r="AH2" s="151">
        <v>0.2681262480390379</v>
      </c>
      <c r="AI2" s="151">
        <v>0.27775811816201651</v>
      </c>
      <c r="AJ2" s="151">
        <v>0.29681378119169599</v>
      </c>
      <c r="AK2" s="151">
        <v>0.30898909947688435</v>
      </c>
      <c r="AL2" s="151">
        <v>0.3148867337733135</v>
      </c>
      <c r="AM2" s="151">
        <v>0.33846794679923581</v>
      </c>
      <c r="AN2" s="151">
        <v>0.33854145816195036</v>
      </c>
      <c r="AO2" s="151">
        <v>0.33138664394485051</v>
      </c>
      <c r="AP2" s="151">
        <v>0.31421137089404677</v>
      </c>
      <c r="AQ2" s="151">
        <v>0.31888244351652412</v>
      </c>
      <c r="AR2" s="151">
        <v>0.32211752498161594</v>
      </c>
      <c r="AS2" s="151">
        <v>0.32704944848985129</v>
      </c>
      <c r="AT2" s="151">
        <v>0.31942636022861848</v>
      </c>
      <c r="AU2" s="151">
        <v>0.28260285833101711</v>
      </c>
      <c r="AV2" s="151">
        <v>0.2777730865795443</v>
      </c>
      <c r="AW2" s="151">
        <v>0.28654007655141017</v>
      </c>
      <c r="AX2" s="151">
        <v>0.30317822011137308</v>
      </c>
      <c r="AY2" s="151">
        <v>0.37524718505385957</v>
      </c>
      <c r="AZ2" s="151">
        <v>0.36568033489572571</v>
      </c>
      <c r="BA2" s="151">
        <v>0.34064656294995616</v>
      </c>
      <c r="BB2" s="151">
        <v>0.32748407011954556</v>
      </c>
      <c r="BC2" s="151">
        <v>0.31195260309199152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BN26"/>
  <sheetViews>
    <sheetView zoomScale="80" zoomScaleNormal="80" workbookViewId="0">
      <pane xSplit="2" ySplit="2" topLeftCell="C3" activePane="bottomRight" state="frozen"/>
      <selection activeCell="F6" sqref="F6"/>
      <selection pane="topRight" activeCell="F6" sqref="F6"/>
      <selection pane="bottomLeft" activeCell="F6" sqref="F6"/>
      <selection pane="bottomRight" activeCell="F5" sqref="F5"/>
    </sheetView>
  </sheetViews>
  <sheetFormatPr defaultColWidth="12.6328125" defaultRowHeight="13.5" x14ac:dyDescent="0.25"/>
  <cols>
    <col min="1" max="1" width="5.36328125" style="4" customWidth="1"/>
    <col min="2" max="2" width="54.54296875" style="4" customWidth="1"/>
    <col min="3" max="61" width="12.6328125" style="4"/>
    <col min="62" max="62" width="11" style="4" bestFit="1" customWidth="1"/>
    <col min="63" max="256" width="12.6328125" style="4"/>
    <col min="257" max="257" width="5.36328125" style="4" customWidth="1"/>
    <col min="258" max="258" width="54.54296875" style="4" customWidth="1"/>
    <col min="259" max="317" width="12.6328125" style="4"/>
    <col min="318" max="318" width="11" style="4" bestFit="1" customWidth="1"/>
    <col min="319" max="512" width="12.6328125" style="4"/>
    <col min="513" max="513" width="5.36328125" style="4" customWidth="1"/>
    <col min="514" max="514" width="54.54296875" style="4" customWidth="1"/>
    <col min="515" max="573" width="12.6328125" style="4"/>
    <col min="574" max="574" width="11" style="4" bestFit="1" customWidth="1"/>
    <col min="575" max="768" width="12.6328125" style="4"/>
    <col min="769" max="769" width="5.36328125" style="4" customWidth="1"/>
    <col min="770" max="770" width="54.54296875" style="4" customWidth="1"/>
    <col min="771" max="829" width="12.6328125" style="4"/>
    <col min="830" max="830" width="11" style="4" bestFit="1" customWidth="1"/>
    <col min="831" max="1024" width="12.6328125" style="4"/>
    <col min="1025" max="1025" width="5.36328125" style="4" customWidth="1"/>
    <col min="1026" max="1026" width="54.54296875" style="4" customWidth="1"/>
    <col min="1027" max="1085" width="12.6328125" style="4"/>
    <col min="1086" max="1086" width="11" style="4" bestFit="1" customWidth="1"/>
    <col min="1087" max="1280" width="12.6328125" style="4"/>
    <col min="1281" max="1281" width="5.36328125" style="4" customWidth="1"/>
    <col min="1282" max="1282" width="54.54296875" style="4" customWidth="1"/>
    <col min="1283" max="1341" width="12.6328125" style="4"/>
    <col min="1342" max="1342" width="11" style="4" bestFit="1" customWidth="1"/>
    <col min="1343" max="1536" width="12.6328125" style="4"/>
    <col min="1537" max="1537" width="5.36328125" style="4" customWidth="1"/>
    <col min="1538" max="1538" width="54.54296875" style="4" customWidth="1"/>
    <col min="1539" max="1597" width="12.6328125" style="4"/>
    <col min="1598" max="1598" width="11" style="4" bestFit="1" customWidth="1"/>
    <col min="1599" max="1792" width="12.6328125" style="4"/>
    <col min="1793" max="1793" width="5.36328125" style="4" customWidth="1"/>
    <col min="1794" max="1794" width="54.54296875" style="4" customWidth="1"/>
    <col min="1795" max="1853" width="12.6328125" style="4"/>
    <col min="1854" max="1854" width="11" style="4" bestFit="1" customWidth="1"/>
    <col min="1855" max="2048" width="12.6328125" style="4"/>
    <col min="2049" max="2049" width="5.36328125" style="4" customWidth="1"/>
    <col min="2050" max="2050" width="54.54296875" style="4" customWidth="1"/>
    <col min="2051" max="2109" width="12.6328125" style="4"/>
    <col min="2110" max="2110" width="11" style="4" bestFit="1" customWidth="1"/>
    <col min="2111" max="2304" width="12.6328125" style="4"/>
    <col min="2305" max="2305" width="5.36328125" style="4" customWidth="1"/>
    <col min="2306" max="2306" width="54.54296875" style="4" customWidth="1"/>
    <col min="2307" max="2365" width="12.6328125" style="4"/>
    <col min="2366" max="2366" width="11" style="4" bestFit="1" customWidth="1"/>
    <col min="2367" max="2560" width="12.6328125" style="4"/>
    <col min="2561" max="2561" width="5.36328125" style="4" customWidth="1"/>
    <col min="2562" max="2562" width="54.54296875" style="4" customWidth="1"/>
    <col min="2563" max="2621" width="12.6328125" style="4"/>
    <col min="2622" max="2622" width="11" style="4" bestFit="1" customWidth="1"/>
    <col min="2623" max="2816" width="12.6328125" style="4"/>
    <col min="2817" max="2817" width="5.36328125" style="4" customWidth="1"/>
    <col min="2818" max="2818" width="54.54296875" style="4" customWidth="1"/>
    <col min="2819" max="2877" width="12.6328125" style="4"/>
    <col min="2878" max="2878" width="11" style="4" bestFit="1" customWidth="1"/>
    <col min="2879" max="3072" width="12.6328125" style="4"/>
    <col min="3073" max="3073" width="5.36328125" style="4" customWidth="1"/>
    <col min="3074" max="3074" width="54.54296875" style="4" customWidth="1"/>
    <col min="3075" max="3133" width="12.6328125" style="4"/>
    <col min="3134" max="3134" width="11" style="4" bestFit="1" customWidth="1"/>
    <col min="3135" max="3328" width="12.6328125" style="4"/>
    <col min="3329" max="3329" width="5.36328125" style="4" customWidth="1"/>
    <col min="3330" max="3330" width="54.54296875" style="4" customWidth="1"/>
    <col min="3331" max="3389" width="12.6328125" style="4"/>
    <col min="3390" max="3390" width="11" style="4" bestFit="1" customWidth="1"/>
    <col min="3391" max="3584" width="12.6328125" style="4"/>
    <col min="3585" max="3585" width="5.36328125" style="4" customWidth="1"/>
    <col min="3586" max="3586" width="54.54296875" style="4" customWidth="1"/>
    <col min="3587" max="3645" width="12.6328125" style="4"/>
    <col min="3646" max="3646" width="11" style="4" bestFit="1" customWidth="1"/>
    <col min="3647" max="3840" width="12.6328125" style="4"/>
    <col min="3841" max="3841" width="5.36328125" style="4" customWidth="1"/>
    <col min="3842" max="3842" width="54.54296875" style="4" customWidth="1"/>
    <col min="3843" max="3901" width="12.6328125" style="4"/>
    <col min="3902" max="3902" width="11" style="4" bestFit="1" customWidth="1"/>
    <col min="3903" max="4096" width="12.6328125" style="4"/>
    <col min="4097" max="4097" width="5.36328125" style="4" customWidth="1"/>
    <col min="4098" max="4098" width="54.54296875" style="4" customWidth="1"/>
    <col min="4099" max="4157" width="12.6328125" style="4"/>
    <col min="4158" max="4158" width="11" style="4" bestFit="1" customWidth="1"/>
    <col min="4159" max="4352" width="12.6328125" style="4"/>
    <col min="4353" max="4353" width="5.36328125" style="4" customWidth="1"/>
    <col min="4354" max="4354" width="54.54296875" style="4" customWidth="1"/>
    <col min="4355" max="4413" width="12.6328125" style="4"/>
    <col min="4414" max="4414" width="11" style="4" bestFit="1" customWidth="1"/>
    <col min="4415" max="4608" width="12.6328125" style="4"/>
    <col min="4609" max="4609" width="5.36328125" style="4" customWidth="1"/>
    <col min="4610" max="4610" width="54.54296875" style="4" customWidth="1"/>
    <col min="4611" max="4669" width="12.6328125" style="4"/>
    <col min="4670" max="4670" width="11" style="4" bestFit="1" customWidth="1"/>
    <col min="4671" max="4864" width="12.6328125" style="4"/>
    <col min="4865" max="4865" width="5.36328125" style="4" customWidth="1"/>
    <col min="4866" max="4866" width="54.54296875" style="4" customWidth="1"/>
    <col min="4867" max="4925" width="12.6328125" style="4"/>
    <col min="4926" max="4926" width="11" style="4" bestFit="1" customWidth="1"/>
    <col min="4927" max="5120" width="12.6328125" style="4"/>
    <col min="5121" max="5121" width="5.36328125" style="4" customWidth="1"/>
    <col min="5122" max="5122" width="54.54296875" style="4" customWidth="1"/>
    <col min="5123" max="5181" width="12.6328125" style="4"/>
    <col min="5182" max="5182" width="11" style="4" bestFit="1" customWidth="1"/>
    <col min="5183" max="5376" width="12.6328125" style="4"/>
    <col min="5377" max="5377" width="5.36328125" style="4" customWidth="1"/>
    <col min="5378" max="5378" width="54.54296875" style="4" customWidth="1"/>
    <col min="5379" max="5437" width="12.6328125" style="4"/>
    <col min="5438" max="5438" width="11" style="4" bestFit="1" customWidth="1"/>
    <col min="5439" max="5632" width="12.6328125" style="4"/>
    <col min="5633" max="5633" width="5.36328125" style="4" customWidth="1"/>
    <col min="5634" max="5634" width="54.54296875" style="4" customWidth="1"/>
    <col min="5635" max="5693" width="12.6328125" style="4"/>
    <col min="5694" max="5694" width="11" style="4" bestFit="1" customWidth="1"/>
    <col min="5695" max="5888" width="12.6328125" style="4"/>
    <col min="5889" max="5889" width="5.36328125" style="4" customWidth="1"/>
    <col min="5890" max="5890" width="54.54296875" style="4" customWidth="1"/>
    <col min="5891" max="5949" width="12.6328125" style="4"/>
    <col min="5950" max="5950" width="11" style="4" bestFit="1" customWidth="1"/>
    <col min="5951" max="6144" width="12.6328125" style="4"/>
    <col min="6145" max="6145" width="5.36328125" style="4" customWidth="1"/>
    <col min="6146" max="6146" width="54.54296875" style="4" customWidth="1"/>
    <col min="6147" max="6205" width="12.6328125" style="4"/>
    <col min="6206" max="6206" width="11" style="4" bestFit="1" customWidth="1"/>
    <col min="6207" max="6400" width="12.6328125" style="4"/>
    <col min="6401" max="6401" width="5.36328125" style="4" customWidth="1"/>
    <col min="6402" max="6402" width="54.54296875" style="4" customWidth="1"/>
    <col min="6403" max="6461" width="12.6328125" style="4"/>
    <col min="6462" max="6462" width="11" style="4" bestFit="1" customWidth="1"/>
    <col min="6463" max="6656" width="12.6328125" style="4"/>
    <col min="6657" max="6657" width="5.36328125" style="4" customWidth="1"/>
    <col min="6658" max="6658" width="54.54296875" style="4" customWidth="1"/>
    <col min="6659" max="6717" width="12.6328125" style="4"/>
    <col min="6718" max="6718" width="11" style="4" bestFit="1" customWidth="1"/>
    <col min="6719" max="6912" width="12.6328125" style="4"/>
    <col min="6913" max="6913" width="5.36328125" style="4" customWidth="1"/>
    <col min="6914" max="6914" width="54.54296875" style="4" customWidth="1"/>
    <col min="6915" max="6973" width="12.6328125" style="4"/>
    <col min="6974" max="6974" width="11" style="4" bestFit="1" customWidth="1"/>
    <col min="6975" max="7168" width="12.6328125" style="4"/>
    <col min="7169" max="7169" width="5.36328125" style="4" customWidth="1"/>
    <col min="7170" max="7170" width="54.54296875" style="4" customWidth="1"/>
    <col min="7171" max="7229" width="12.6328125" style="4"/>
    <col min="7230" max="7230" width="11" style="4" bestFit="1" customWidth="1"/>
    <col min="7231" max="7424" width="12.6328125" style="4"/>
    <col min="7425" max="7425" width="5.36328125" style="4" customWidth="1"/>
    <col min="7426" max="7426" width="54.54296875" style="4" customWidth="1"/>
    <col min="7427" max="7485" width="12.6328125" style="4"/>
    <col min="7486" max="7486" width="11" style="4" bestFit="1" customWidth="1"/>
    <col min="7487" max="7680" width="12.6328125" style="4"/>
    <col min="7681" max="7681" width="5.36328125" style="4" customWidth="1"/>
    <col min="7682" max="7682" width="54.54296875" style="4" customWidth="1"/>
    <col min="7683" max="7741" width="12.6328125" style="4"/>
    <col min="7742" max="7742" width="11" style="4" bestFit="1" customWidth="1"/>
    <col min="7743" max="7936" width="12.6328125" style="4"/>
    <col min="7937" max="7937" width="5.36328125" style="4" customWidth="1"/>
    <col min="7938" max="7938" width="54.54296875" style="4" customWidth="1"/>
    <col min="7939" max="7997" width="12.6328125" style="4"/>
    <col min="7998" max="7998" width="11" style="4" bestFit="1" customWidth="1"/>
    <col min="7999" max="8192" width="12.6328125" style="4"/>
    <col min="8193" max="8193" width="5.36328125" style="4" customWidth="1"/>
    <col min="8194" max="8194" width="54.54296875" style="4" customWidth="1"/>
    <col min="8195" max="8253" width="12.6328125" style="4"/>
    <col min="8254" max="8254" width="11" style="4" bestFit="1" customWidth="1"/>
    <col min="8255" max="8448" width="12.6328125" style="4"/>
    <col min="8449" max="8449" width="5.36328125" style="4" customWidth="1"/>
    <col min="8450" max="8450" width="54.54296875" style="4" customWidth="1"/>
    <col min="8451" max="8509" width="12.6328125" style="4"/>
    <col min="8510" max="8510" width="11" style="4" bestFit="1" customWidth="1"/>
    <col min="8511" max="8704" width="12.6328125" style="4"/>
    <col min="8705" max="8705" width="5.36328125" style="4" customWidth="1"/>
    <col min="8706" max="8706" width="54.54296875" style="4" customWidth="1"/>
    <col min="8707" max="8765" width="12.6328125" style="4"/>
    <col min="8766" max="8766" width="11" style="4" bestFit="1" customWidth="1"/>
    <col min="8767" max="8960" width="12.6328125" style="4"/>
    <col min="8961" max="8961" width="5.36328125" style="4" customWidth="1"/>
    <col min="8962" max="8962" width="54.54296875" style="4" customWidth="1"/>
    <col min="8963" max="9021" width="12.6328125" style="4"/>
    <col min="9022" max="9022" width="11" style="4" bestFit="1" customWidth="1"/>
    <col min="9023" max="9216" width="12.6328125" style="4"/>
    <col min="9217" max="9217" width="5.36328125" style="4" customWidth="1"/>
    <col min="9218" max="9218" width="54.54296875" style="4" customWidth="1"/>
    <col min="9219" max="9277" width="12.6328125" style="4"/>
    <col min="9278" max="9278" width="11" style="4" bestFit="1" customWidth="1"/>
    <col min="9279" max="9472" width="12.6328125" style="4"/>
    <col min="9473" max="9473" width="5.36328125" style="4" customWidth="1"/>
    <col min="9474" max="9474" width="54.54296875" style="4" customWidth="1"/>
    <col min="9475" max="9533" width="12.6328125" style="4"/>
    <col min="9534" max="9534" width="11" style="4" bestFit="1" customWidth="1"/>
    <col min="9535" max="9728" width="12.6328125" style="4"/>
    <col min="9729" max="9729" width="5.36328125" style="4" customWidth="1"/>
    <col min="9730" max="9730" width="54.54296875" style="4" customWidth="1"/>
    <col min="9731" max="9789" width="12.6328125" style="4"/>
    <col min="9790" max="9790" width="11" style="4" bestFit="1" customWidth="1"/>
    <col min="9791" max="9984" width="12.6328125" style="4"/>
    <col min="9985" max="9985" width="5.36328125" style="4" customWidth="1"/>
    <col min="9986" max="9986" width="54.54296875" style="4" customWidth="1"/>
    <col min="9987" max="10045" width="12.6328125" style="4"/>
    <col min="10046" max="10046" width="11" style="4" bestFit="1" customWidth="1"/>
    <col min="10047" max="10240" width="12.6328125" style="4"/>
    <col min="10241" max="10241" width="5.36328125" style="4" customWidth="1"/>
    <col min="10242" max="10242" width="54.54296875" style="4" customWidth="1"/>
    <col min="10243" max="10301" width="12.6328125" style="4"/>
    <col min="10302" max="10302" width="11" style="4" bestFit="1" customWidth="1"/>
    <col min="10303" max="10496" width="12.6328125" style="4"/>
    <col min="10497" max="10497" width="5.36328125" style="4" customWidth="1"/>
    <col min="10498" max="10498" width="54.54296875" style="4" customWidth="1"/>
    <col min="10499" max="10557" width="12.6328125" style="4"/>
    <col min="10558" max="10558" width="11" style="4" bestFit="1" customWidth="1"/>
    <col min="10559" max="10752" width="12.6328125" style="4"/>
    <col min="10753" max="10753" width="5.36328125" style="4" customWidth="1"/>
    <col min="10754" max="10754" width="54.54296875" style="4" customWidth="1"/>
    <col min="10755" max="10813" width="12.6328125" style="4"/>
    <col min="10814" max="10814" width="11" style="4" bestFit="1" customWidth="1"/>
    <col min="10815" max="11008" width="12.6328125" style="4"/>
    <col min="11009" max="11009" width="5.36328125" style="4" customWidth="1"/>
    <col min="11010" max="11010" width="54.54296875" style="4" customWidth="1"/>
    <col min="11011" max="11069" width="12.6328125" style="4"/>
    <col min="11070" max="11070" width="11" style="4" bestFit="1" customWidth="1"/>
    <col min="11071" max="11264" width="12.6328125" style="4"/>
    <col min="11265" max="11265" width="5.36328125" style="4" customWidth="1"/>
    <col min="11266" max="11266" width="54.54296875" style="4" customWidth="1"/>
    <col min="11267" max="11325" width="12.6328125" style="4"/>
    <col min="11326" max="11326" width="11" style="4" bestFit="1" customWidth="1"/>
    <col min="11327" max="11520" width="12.6328125" style="4"/>
    <col min="11521" max="11521" width="5.36328125" style="4" customWidth="1"/>
    <col min="11522" max="11522" width="54.54296875" style="4" customWidth="1"/>
    <col min="11523" max="11581" width="12.6328125" style="4"/>
    <col min="11582" max="11582" width="11" style="4" bestFit="1" customWidth="1"/>
    <col min="11583" max="11776" width="12.6328125" style="4"/>
    <col min="11777" max="11777" width="5.36328125" style="4" customWidth="1"/>
    <col min="11778" max="11778" width="54.54296875" style="4" customWidth="1"/>
    <col min="11779" max="11837" width="12.6328125" style="4"/>
    <col min="11838" max="11838" width="11" style="4" bestFit="1" customWidth="1"/>
    <col min="11839" max="12032" width="12.6328125" style="4"/>
    <col min="12033" max="12033" width="5.36328125" style="4" customWidth="1"/>
    <col min="12034" max="12034" width="54.54296875" style="4" customWidth="1"/>
    <col min="12035" max="12093" width="12.6328125" style="4"/>
    <col min="12094" max="12094" width="11" style="4" bestFit="1" customWidth="1"/>
    <col min="12095" max="12288" width="12.6328125" style="4"/>
    <col min="12289" max="12289" width="5.36328125" style="4" customWidth="1"/>
    <col min="12290" max="12290" width="54.54296875" style="4" customWidth="1"/>
    <col min="12291" max="12349" width="12.6328125" style="4"/>
    <col min="12350" max="12350" width="11" style="4" bestFit="1" customWidth="1"/>
    <col min="12351" max="12544" width="12.6328125" style="4"/>
    <col min="12545" max="12545" width="5.36328125" style="4" customWidth="1"/>
    <col min="12546" max="12546" width="54.54296875" style="4" customWidth="1"/>
    <col min="12547" max="12605" width="12.6328125" style="4"/>
    <col min="12606" max="12606" width="11" style="4" bestFit="1" customWidth="1"/>
    <col min="12607" max="12800" width="12.6328125" style="4"/>
    <col min="12801" max="12801" width="5.36328125" style="4" customWidth="1"/>
    <col min="12802" max="12802" width="54.54296875" style="4" customWidth="1"/>
    <col min="12803" max="12861" width="12.6328125" style="4"/>
    <col min="12862" max="12862" width="11" style="4" bestFit="1" customWidth="1"/>
    <col min="12863" max="13056" width="12.6328125" style="4"/>
    <col min="13057" max="13057" width="5.36328125" style="4" customWidth="1"/>
    <col min="13058" max="13058" width="54.54296875" style="4" customWidth="1"/>
    <col min="13059" max="13117" width="12.6328125" style="4"/>
    <col min="13118" max="13118" width="11" style="4" bestFit="1" customWidth="1"/>
    <col min="13119" max="13312" width="12.6328125" style="4"/>
    <col min="13313" max="13313" width="5.36328125" style="4" customWidth="1"/>
    <col min="13314" max="13314" width="54.54296875" style="4" customWidth="1"/>
    <col min="13315" max="13373" width="12.6328125" style="4"/>
    <col min="13374" max="13374" width="11" style="4" bestFit="1" customWidth="1"/>
    <col min="13375" max="13568" width="12.6328125" style="4"/>
    <col min="13569" max="13569" width="5.36328125" style="4" customWidth="1"/>
    <col min="13570" max="13570" width="54.54296875" style="4" customWidth="1"/>
    <col min="13571" max="13629" width="12.6328125" style="4"/>
    <col min="13630" max="13630" width="11" style="4" bestFit="1" customWidth="1"/>
    <col min="13631" max="13824" width="12.6328125" style="4"/>
    <col min="13825" max="13825" width="5.36328125" style="4" customWidth="1"/>
    <col min="13826" max="13826" width="54.54296875" style="4" customWidth="1"/>
    <col min="13827" max="13885" width="12.6328125" style="4"/>
    <col min="13886" max="13886" width="11" style="4" bestFit="1" customWidth="1"/>
    <col min="13887" max="14080" width="12.6328125" style="4"/>
    <col min="14081" max="14081" width="5.36328125" style="4" customWidth="1"/>
    <col min="14082" max="14082" width="54.54296875" style="4" customWidth="1"/>
    <col min="14083" max="14141" width="12.6328125" style="4"/>
    <col min="14142" max="14142" width="11" style="4" bestFit="1" customWidth="1"/>
    <col min="14143" max="14336" width="12.6328125" style="4"/>
    <col min="14337" max="14337" width="5.36328125" style="4" customWidth="1"/>
    <col min="14338" max="14338" width="54.54296875" style="4" customWidth="1"/>
    <col min="14339" max="14397" width="12.6328125" style="4"/>
    <col min="14398" max="14398" width="11" style="4" bestFit="1" customWidth="1"/>
    <col min="14399" max="14592" width="12.6328125" style="4"/>
    <col min="14593" max="14593" width="5.36328125" style="4" customWidth="1"/>
    <col min="14594" max="14594" width="54.54296875" style="4" customWidth="1"/>
    <col min="14595" max="14653" width="12.6328125" style="4"/>
    <col min="14654" max="14654" width="11" style="4" bestFit="1" customWidth="1"/>
    <col min="14655" max="14848" width="12.6328125" style="4"/>
    <col min="14849" max="14849" width="5.36328125" style="4" customWidth="1"/>
    <col min="14850" max="14850" width="54.54296875" style="4" customWidth="1"/>
    <col min="14851" max="14909" width="12.6328125" style="4"/>
    <col min="14910" max="14910" width="11" style="4" bestFit="1" customWidth="1"/>
    <col min="14911" max="15104" width="12.6328125" style="4"/>
    <col min="15105" max="15105" width="5.36328125" style="4" customWidth="1"/>
    <col min="15106" max="15106" width="54.54296875" style="4" customWidth="1"/>
    <col min="15107" max="15165" width="12.6328125" style="4"/>
    <col min="15166" max="15166" width="11" style="4" bestFit="1" customWidth="1"/>
    <col min="15167" max="15360" width="12.6328125" style="4"/>
    <col min="15361" max="15361" width="5.36328125" style="4" customWidth="1"/>
    <col min="15362" max="15362" width="54.54296875" style="4" customWidth="1"/>
    <col min="15363" max="15421" width="12.6328125" style="4"/>
    <col min="15422" max="15422" width="11" style="4" bestFit="1" customWidth="1"/>
    <col min="15423" max="15616" width="12.6328125" style="4"/>
    <col min="15617" max="15617" width="5.36328125" style="4" customWidth="1"/>
    <col min="15618" max="15618" width="54.54296875" style="4" customWidth="1"/>
    <col min="15619" max="15677" width="12.6328125" style="4"/>
    <col min="15678" max="15678" width="11" style="4" bestFit="1" customWidth="1"/>
    <col min="15679" max="15872" width="12.6328125" style="4"/>
    <col min="15873" max="15873" width="5.36328125" style="4" customWidth="1"/>
    <col min="15874" max="15874" width="54.54296875" style="4" customWidth="1"/>
    <col min="15875" max="15933" width="12.6328125" style="4"/>
    <col min="15934" max="15934" width="11" style="4" bestFit="1" customWidth="1"/>
    <col min="15935" max="16128" width="12.6328125" style="4"/>
    <col min="16129" max="16129" width="5.36328125" style="4" customWidth="1"/>
    <col min="16130" max="16130" width="54.54296875" style="4" customWidth="1"/>
    <col min="16131" max="16189" width="12.6328125" style="4"/>
    <col min="16190" max="16190" width="11" style="4" bestFit="1" customWidth="1"/>
    <col min="16191" max="16384" width="12.6328125" style="4"/>
  </cols>
  <sheetData>
    <row r="1" spans="1:66" s="130" customFormat="1" ht="18" thickBot="1" x14ac:dyDescent="0.4">
      <c r="A1" s="129" t="s">
        <v>51</v>
      </c>
      <c r="B1" s="129"/>
      <c r="C1" s="129"/>
      <c r="D1" s="129"/>
      <c r="E1" s="129"/>
    </row>
    <row r="2" spans="1:66" s="131" customFormat="1" ht="14" thickTop="1" x14ac:dyDescent="0.25">
      <c r="B2" s="131" t="s">
        <v>1</v>
      </c>
      <c r="C2" s="131">
        <v>1950</v>
      </c>
      <c r="D2" s="131">
        <v>1951</v>
      </c>
      <c r="E2" s="131">
        <v>1952</v>
      </c>
      <c r="F2" s="131">
        <v>1953</v>
      </c>
      <c r="G2" s="131">
        <v>1954</v>
      </c>
      <c r="H2" s="131">
        <v>1955</v>
      </c>
      <c r="I2" s="131">
        <v>1956</v>
      </c>
      <c r="J2" s="131">
        <v>1957</v>
      </c>
      <c r="K2" s="131">
        <v>1958</v>
      </c>
      <c r="L2" s="131">
        <v>1959</v>
      </c>
      <c r="M2" s="131">
        <v>1960</v>
      </c>
      <c r="N2" s="131">
        <v>1961</v>
      </c>
      <c r="O2" s="131">
        <v>1962</v>
      </c>
      <c r="P2" s="131">
        <v>1963</v>
      </c>
      <c r="Q2" s="131">
        <v>1964</v>
      </c>
      <c r="R2" s="131">
        <v>1965</v>
      </c>
      <c r="S2" s="131">
        <v>1966</v>
      </c>
      <c r="T2" s="131">
        <v>1967</v>
      </c>
      <c r="U2" s="131">
        <v>1968</v>
      </c>
      <c r="V2" s="131">
        <v>1969</v>
      </c>
      <c r="W2" s="131">
        <v>1970</v>
      </c>
      <c r="X2" s="131">
        <v>1971</v>
      </c>
      <c r="Y2" s="131">
        <v>1972</v>
      </c>
      <c r="Z2" s="131">
        <v>1973</v>
      </c>
      <c r="AA2" s="131">
        <v>1974</v>
      </c>
      <c r="AB2" s="131">
        <v>1975</v>
      </c>
      <c r="AC2" s="131">
        <v>1976</v>
      </c>
      <c r="AD2" s="131">
        <v>1977</v>
      </c>
      <c r="AE2" s="131">
        <v>1978</v>
      </c>
      <c r="AF2" s="131">
        <v>1979</v>
      </c>
      <c r="AG2" s="131">
        <v>1980</v>
      </c>
      <c r="AH2" s="131">
        <v>1981</v>
      </c>
      <c r="AI2" s="131">
        <v>1982</v>
      </c>
      <c r="AJ2" s="131">
        <v>1983</v>
      </c>
      <c r="AK2" s="131">
        <v>1984</v>
      </c>
      <c r="AL2" s="131">
        <v>1985</v>
      </c>
      <c r="AM2" s="131">
        <v>1986</v>
      </c>
      <c r="AN2" s="131">
        <v>1987</v>
      </c>
      <c r="AO2" s="131">
        <v>1988</v>
      </c>
      <c r="AP2" s="131">
        <v>1989</v>
      </c>
      <c r="AQ2" s="131">
        <v>1990</v>
      </c>
      <c r="AR2" s="131">
        <v>1991</v>
      </c>
      <c r="AS2" s="131">
        <v>1992</v>
      </c>
      <c r="AT2" s="131">
        <v>1993</v>
      </c>
      <c r="AU2" s="131">
        <v>1994</v>
      </c>
      <c r="AV2" s="131">
        <v>1995</v>
      </c>
      <c r="AW2" s="131">
        <v>1996</v>
      </c>
      <c r="AX2" s="131">
        <v>1997</v>
      </c>
      <c r="AY2" s="131">
        <v>1998</v>
      </c>
      <c r="AZ2" s="131">
        <v>1999</v>
      </c>
      <c r="BA2" s="131">
        <v>2000</v>
      </c>
      <c r="BB2" s="131">
        <v>2001</v>
      </c>
      <c r="BC2" s="131">
        <v>2002</v>
      </c>
      <c r="BD2" s="131">
        <v>2003</v>
      </c>
      <c r="BE2" s="131">
        <v>2004</v>
      </c>
      <c r="BF2" s="131">
        <v>2005</v>
      </c>
      <c r="BG2" s="131">
        <v>2006</v>
      </c>
      <c r="BH2" s="131">
        <v>2007</v>
      </c>
      <c r="BI2" s="131">
        <v>2008</v>
      </c>
      <c r="BJ2" s="131">
        <v>2009</v>
      </c>
      <c r="BK2" s="131">
        <v>2010</v>
      </c>
      <c r="BL2" s="131">
        <v>2011</v>
      </c>
      <c r="BM2" s="131">
        <v>2012</v>
      </c>
      <c r="BN2" s="131">
        <v>2013</v>
      </c>
    </row>
    <row r="3" spans="1:66" x14ac:dyDescent="0.25">
      <c r="A3" s="4">
        <v>1</v>
      </c>
      <c r="B3" s="4" t="s">
        <v>52</v>
      </c>
      <c r="C3" s="132">
        <v>152271</v>
      </c>
      <c r="D3" s="132">
        <v>154878</v>
      </c>
      <c r="E3" s="132">
        <v>157553</v>
      </c>
      <c r="F3" s="132">
        <v>160184</v>
      </c>
      <c r="G3" s="132">
        <v>163026</v>
      </c>
      <c r="H3" s="132">
        <v>165931</v>
      </c>
      <c r="I3" s="132">
        <v>168903</v>
      </c>
      <c r="J3" s="132">
        <v>171984</v>
      </c>
      <c r="K3" s="132">
        <v>174882</v>
      </c>
      <c r="L3" s="132">
        <v>177830</v>
      </c>
      <c r="M3" s="132">
        <v>180671</v>
      </c>
      <c r="N3" s="132">
        <v>183691</v>
      </c>
      <c r="O3" s="132">
        <v>186538</v>
      </c>
      <c r="P3" s="132">
        <v>189242</v>
      </c>
      <c r="Q3" s="132">
        <v>191889</v>
      </c>
      <c r="R3" s="132">
        <v>194303</v>
      </c>
      <c r="S3" s="132">
        <v>196560</v>
      </c>
      <c r="T3" s="132">
        <v>198712</v>
      </c>
      <c r="U3" s="132">
        <v>200706</v>
      </c>
      <c r="V3" s="132">
        <v>202677</v>
      </c>
      <c r="W3" s="132">
        <v>205052</v>
      </c>
      <c r="X3" s="132">
        <v>207661</v>
      </c>
      <c r="Y3" s="132">
        <v>209896</v>
      </c>
      <c r="Z3" s="132">
        <v>211909</v>
      </c>
      <c r="AA3" s="132">
        <v>213854</v>
      </c>
      <c r="AB3" s="132">
        <v>215973</v>
      </c>
      <c r="AC3" s="132">
        <v>218035</v>
      </c>
      <c r="AD3" s="132">
        <v>220239</v>
      </c>
      <c r="AE3" s="132">
        <v>222585</v>
      </c>
      <c r="AF3" s="132">
        <v>225055</v>
      </c>
      <c r="AG3" s="132">
        <v>227225</v>
      </c>
      <c r="AH3" s="132">
        <v>229466</v>
      </c>
      <c r="AI3" s="132">
        <v>231664</v>
      </c>
      <c r="AJ3" s="132">
        <v>233792</v>
      </c>
      <c r="AK3" s="132">
        <v>235825</v>
      </c>
      <c r="AL3" s="132">
        <v>237924</v>
      </c>
      <c r="AM3" s="132">
        <v>240133</v>
      </c>
      <c r="AN3" s="132">
        <v>242289</v>
      </c>
      <c r="AO3" s="132">
        <v>244499</v>
      </c>
      <c r="AP3" s="132">
        <v>246819</v>
      </c>
      <c r="AQ3" s="132">
        <v>249623</v>
      </c>
      <c r="AR3" s="132">
        <v>252981</v>
      </c>
      <c r="AS3" s="132">
        <v>256514</v>
      </c>
      <c r="AT3" s="132">
        <v>259919</v>
      </c>
      <c r="AU3" s="132">
        <v>263126</v>
      </c>
      <c r="AV3" s="132">
        <v>266278</v>
      </c>
      <c r="AW3" s="132">
        <v>269394</v>
      </c>
      <c r="AX3" s="132">
        <v>272647</v>
      </c>
      <c r="AY3" s="132">
        <v>275854</v>
      </c>
      <c r="AZ3" s="132">
        <v>279040</v>
      </c>
      <c r="BA3" s="132">
        <v>282172</v>
      </c>
      <c r="BB3" s="132">
        <v>285040</v>
      </c>
      <c r="BC3" s="132">
        <v>287727</v>
      </c>
      <c r="BD3" s="132">
        <v>290211</v>
      </c>
      <c r="BE3" s="132">
        <v>292892</v>
      </c>
      <c r="BF3" s="132">
        <v>295561</v>
      </c>
      <c r="BG3" s="132">
        <v>298362</v>
      </c>
      <c r="BH3" s="132">
        <v>301290</v>
      </c>
      <c r="BI3" s="132">
        <v>304059</v>
      </c>
      <c r="BJ3" s="133">
        <v>307006</v>
      </c>
      <c r="BK3" s="132">
        <v>308745</v>
      </c>
      <c r="BL3" s="132">
        <v>311592</v>
      </c>
      <c r="BM3" s="132">
        <v>313914</v>
      </c>
      <c r="BN3" s="132">
        <v>315091.13799999998</v>
      </c>
    </row>
    <row r="4" spans="1:66" x14ac:dyDescent="0.25">
      <c r="A4" s="4">
        <v>2</v>
      </c>
      <c r="B4" s="4" t="s">
        <v>53</v>
      </c>
      <c r="C4" s="132">
        <v>2355</v>
      </c>
      <c r="D4" s="132">
        <v>2441</v>
      </c>
      <c r="E4" s="132">
        <v>2500</v>
      </c>
      <c r="F4" s="132">
        <v>2567</v>
      </c>
      <c r="G4" s="132">
        <v>2685</v>
      </c>
      <c r="H4" s="132">
        <v>2742</v>
      </c>
      <c r="I4" s="132">
        <v>2811</v>
      </c>
      <c r="J4" s="132">
        <v>2873</v>
      </c>
      <c r="K4" s="132">
        <v>2982</v>
      </c>
      <c r="L4" s="132">
        <v>3066</v>
      </c>
      <c r="M4" s="132">
        <v>3113</v>
      </c>
      <c r="N4" s="132">
        <v>3176</v>
      </c>
      <c r="O4" s="132">
        <v>3263</v>
      </c>
      <c r="P4" s="132">
        <v>3386</v>
      </c>
      <c r="Q4" s="132">
        <v>3492</v>
      </c>
      <c r="R4" s="132">
        <v>3600</v>
      </c>
      <c r="S4" s="132">
        <v>3695</v>
      </c>
      <c r="T4" s="132">
        <v>3757</v>
      </c>
      <c r="U4" s="132">
        <v>3815</v>
      </c>
      <c r="V4" s="132">
        <v>3868</v>
      </c>
      <c r="W4" s="132">
        <v>3924</v>
      </c>
      <c r="X4" s="132">
        <v>4018</v>
      </c>
      <c r="Y4" s="132">
        <v>4073</v>
      </c>
      <c r="Z4" s="132">
        <v>4098</v>
      </c>
      <c r="AA4" s="132">
        <v>4119</v>
      </c>
      <c r="AB4" s="132">
        <v>4139</v>
      </c>
      <c r="AC4" s="132">
        <v>4151</v>
      </c>
      <c r="AD4" s="132">
        <v>4170</v>
      </c>
      <c r="AE4" s="132">
        <v>4184</v>
      </c>
      <c r="AF4" s="132">
        <v>4191</v>
      </c>
      <c r="AG4" s="132">
        <v>4217</v>
      </c>
      <c r="AH4" s="132">
        <v>4262</v>
      </c>
      <c r="AI4" s="132">
        <v>4283</v>
      </c>
      <c r="AJ4" s="132">
        <v>4313</v>
      </c>
      <c r="AK4" s="132">
        <v>4365</v>
      </c>
      <c r="AL4" s="132">
        <v>4413</v>
      </c>
      <c r="AM4" s="132">
        <v>4487</v>
      </c>
      <c r="AN4" s="132">
        <v>4566</v>
      </c>
      <c r="AO4" s="132">
        <v>4658</v>
      </c>
      <c r="AP4" s="132">
        <v>4727</v>
      </c>
      <c r="AQ4" s="132">
        <v>4781</v>
      </c>
      <c r="AR4" s="132">
        <v>4781</v>
      </c>
      <c r="AS4" s="132">
        <v>4800</v>
      </c>
      <c r="AT4" s="132">
        <v>4868</v>
      </c>
      <c r="AU4" s="132">
        <v>4923</v>
      </c>
      <c r="AV4" s="132">
        <v>4972</v>
      </c>
      <c r="AW4" s="132">
        <v>5023</v>
      </c>
      <c r="AX4" s="132">
        <v>5070</v>
      </c>
      <c r="AY4" s="132">
        <v>5112</v>
      </c>
      <c r="AZ4" s="132">
        <v>5157</v>
      </c>
      <c r="BA4" s="132">
        <v>5204</v>
      </c>
      <c r="BB4" s="132">
        <v>5255</v>
      </c>
      <c r="BC4" s="132">
        <v>5439</v>
      </c>
      <c r="BD4" s="132">
        <v>5495</v>
      </c>
      <c r="BE4" s="132">
        <v>5539</v>
      </c>
      <c r="BF4" s="132">
        <v>5576</v>
      </c>
      <c r="BG4" s="132">
        <v>5602</v>
      </c>
      <c r="BH4" s="132">
        <v>5619</v>
      </c>
      <c r="BI4" s="132">
        <v>5634</v>
      </c>
      <c r="BJ4" s="132">
        <v>5699</v>
      </c>
      <c r="BK4" s="132">
        <v>5773</v>
      </c>
      <c r="BL4" s="132">
        <v>5828</v>
      </c>
      <c r="BM4" s="132">
        <v>5885</v>
      </c>
      <c r="BN4" s="132">
        <f>5928814/1000</f>
        <v>5928.8140000000003</v>
      </c>
    </row>
    <row r="5" spans="1:66" x14ac:dyDescent="0.25">
      <c r="A5" s="4">
        <v>3</v>
      </c>
      <c r="B5" s="4" t="s">
        <v>54</v>
      </c>
      <c r="C5" s="4">
        <f t="shared" ref="C5:S5" si="0">C4/D4</f>
        <v>0.96476853748463742</v>
      </c>
      <c r="D5" s="4">
        <f t="shared" si="0"/>
        <v>0.97640000000000005</v>
      </c>
      <c r="E5" s="4">
        <f t="shared" si="0"/>
        <v>0.97389949357226335</v>
      </c>
      <c r="F5" s="4">
        <f t="shared" si="0"/>
        <v>0.95605214152700191</v>
      </c>
      <c r="G5" s="4">
        <f t="shared" si="0"/>
        <v>0.97921225382932164</v>
      </c>
      <c r="H5" s="4">
        <f t="shared" si="0"/>
        <v>0.9754535752401281</v>
      </c>
      <c r="I5" s="4">
        <f t="shared" si="0"/>
        <v>0.97841977027497384</v>
      </c>
      <c r="J5" s="4">
        <f t="shared" si="0"/>
        <v>0.9634473507712944</v>
      </c>
      <c r="K5" s="4">
        <f t="shared" si="0"/>
        <v>0.9726027397260274</v>
      </c>
      <c r="L5" s="4">
        <f t="shared" si="0"/>
        <v>0.98490202377128178</v>
      </c>
      <c r="M5" s="4">
        <f t="shared" si="0"/>
        <v>0.98016372795969775</v>
      </c>
      <c r="N5" s="4">
        <f t="shared" si="0"/>
        <v>0.97333741955255904</v>
      </c>
      <c r="O5" s="4">
        <f t="shared" si="0"/>
        <v>0.9636739515652688</v>
      </c>
      <c r="P5" s="4">
        <f t="shared" si="0"/>
        <v>0.96964490263459335</v>
      </c>
      <c r="Q5" s="4">
        <f t="shared" si="0"/>
        <v>0.97</v>
      </c>
      <c r="R5" s="4">
        <f t="shared" si="0"/>
        <v>0.97428958051420844</v>
      </c>
      <c r="S5" s="4">
        <f t="shared" si="0"/>
        <v>0.9834974713867447</v>
      </c>
      <c r="T5" s="4">
        <f>T4/U4</f>
        <v>0.98479685452162513</v>
      </c>
      <c r="U5" s="4">
        <f>U4/V4</f>
        <v>0.98629782833505686</v>
      </c>
      <c r="V5" s="4">
        <f>V4/W4</f>
        <v>0.98572884811416916</v>
      </c>
      <c r="W5" s="4">
        <f>W4/X4</f>
        <v>0.97660527625684423</v>
      </c>
      <c r="X5" s="4">
        <f t="shared" ref="X5:AF5" si="1">X4/Y4</f>
        <v>0.98649643997053771</v>
      </c>
      <c r="Y5" s="4">
        <f t="shared" si="1"/>
        <v>0.99389946315275746</v>
      </c>
      <c r="Z5" s="4">
        <f t="shared" si="1"/>
        <v>0.99490167516387473</v>
      </c>
      <c r="AA5" s="4">
        <f t="shared" si="1"/>
        <v>0.99516791495530321</v>
      </c>
      <c r="AB5" s="4">
        <f t="shared" si="1"/>
        <v>0.997109130330041</v>
      </c>
      <c r="AC5" s="4">
        <f t="shared" si="1"/>
        <v>0.9954436450839329</v>
      </c>
      <c r="AD5" s="4">
        <f t="shared" si="1"/>
        <v>0.99665391969407269</v>
      </c>
      <c r="AE5" s="4">
        <f t="shared" si="1"/>
        <v>0.99832975423526604</v>
      </c>
      <c r="AF5" s="4">
        <f t="shared" si="1"/>
        <v>0.99383447948778758</v>
      </c>
    </row>
    <row r="8" spans="1:66" x14ac:dyDescent="0.25">
      <c r="A8" s="134" t="s">
        <v>55</v>
      </c>
    </row>
    <row r="9" spans="1:66" x14ac:dyDescent="0.25">
      <c r="A9" s="4">
        <v>1</v>
      </c>
      <c r="B9" s="4" t="s">
        <v>56</v>
      </c>
    </row>
    <row r="10" spans="1:66" x14ac:dyDescent="0.25">
      <c r="A10" s="4">
        <v>2</v>
      </c>
      <c r="B10" s="4" t="s">
        <v>56</v>
      </c>
    </row>
    <row r="11" spans="1:66" x14ac:dyDescent="0.25">
      <c r="A11" s="4">
        <v>3</v>
      </c>
      <c r="B11" s="4" t="s">
        <v>57</v>
      </c>
    </row>
    <row r="13" spans="1:66" x14ac:dyDescent="0.25">
      <c r="A13" s="134" t="s">
        <v>58</v>
      </c>
    </row>
    <row r="14" spans="1:66" x14ac:dyDescent="0.25">
      <c r="A14" s="152" t="s">
        <v>59</v>
      </c>
      <c r="B14" s="152"/>
      <c r="C14" s="152"/>
    </row>
    <row r="17" spans="1:62" x14ac:dyDescent="0.25">
      <c r="A17" s="134" t="s">
        <v>60</v>
      </c>
    </row>
    <row r="18" spans="1:62" ht="181.5" customHeight="1" x14ac:dyDescent="0.25">
      <c r="A18" s="153" t="s">
        <v>61</v>
      </c>
      <c r="B18" s="153"/>
      <c r="C18" s="153"/>
      <c r="D18" s="153"/>
      <c r="E18" s="153"/>
      <c r="F18" s="153"/>
      <c r="G18" s="153"/>
      <c r="H18" s="153"/>
      <c r="I18" s="153"/>
      <c r="J18" s="153"/>
      <c r="K18" s="153"/>
    </row>
    <row r="21" spans="1:62" s="6" customFormat="1" ht="14" x14ac:dyDescent="0.3">
      <c r="BJ21" s="4"/>
    </row>
    <row r="22" spans="1:62" s="6" customFormat="1" ht="14" x14ac:dyDescent="0.3">
      <c r="BJ22" s="4"/>
    </row>
    <row r="23" spans="1:62" s="6" customFormat="1" ht="14" x14ac:dyDescent="0.3">
      <c r="BJ23" s="4"/>
    </row>
    <row r="24" spans="1:62" s="6" customFormat="1" ht="14" x14ac:dyDescent="0.3">
      <c r="BJ24" s="4"/>
    </row>
    <row r="26" spans="1:62" ht="15.75" customHeight="1" x14ac:dyDescent="0.25">
      <c r="A26" s="134"/>
    </row>
  </sheetData>
  <mergeCells count="2">
    <mergeCell ref="A14:C14"/>
    <mergeCell ref="A18:K18"/>
  </mergeCells>
  <pageMargins left="0.75000000000000011" right="0.75000000000000011" top="1" bottom="1" header="0.5" footer="0.5"/>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2"/>
  <sheetViews>
    <sheetView zoomScale="80" zoomScaleNormal="80" workbookViewId="0">
      <pane xSplit="2" ySplit="2" topLeftCell="C3" activePane="bottomRight" state="frozen"/>
      <selection activeCell="F6" sqref="F6"/>
      <selection pane="topRight" activeCell="F6" sqref="F6"/>
      <selection pane="bottomLeft" activeCell="F6" sqref="F6"/>
      <selection pane="bottomRight" activeCell="AW8" sqref="AW8"/>
    </sheetView>
  </sheetViews>
  <sheetFormatPr defaultColWidth="12.6328125" defaultRowHeight="13.5" x14ac:dyDescent="0.25"/>
  <cols>
    <col min="1" max="1" width="20.90625" style="4" customWidth="1"/>
    <col min="2" max="2" width="52.81640625" style="4" customWidth="1"/>
    <col min="3" max="53" width="12.6328125" style="4"/>
    <col min="54" max="54" width="15.54296875" style="4" bestFit="1" customWidth="1"/>
    <col min="55" max="256" width="12.6328125" style="4"/>
    <col min="257" max="257" width="20.90625" style="4" customWidth="1"/>
    <col min="258" max="258" width="52.81640625" style="4" customWidth="1"/>
    <col min="259" max="309" width="12.6328125" style="4"/>
    <col min="310" max="310" width="15.54296875" style="4" bestFit="1" customWidth="1"/>
    <col min="311" max="512" width="12.6328125" style="4"/>
    <col min="513" max="513" width="20.90625" style="4" customWidth="1"/>
    <col min="514" max="514" width="52.81640625" style="4" customWidth="1"/>
    <col min="515" max="565" width="12.6328125" style="4"/>
    <col min="566" max="566" width="15.54296875" style="4" bestFit="1" customWidth="1"/>
    <col min="567" max="768" width="12.6328125" style="4"/>
    <col min="769" max="769" width="20.90625" style="4" customWidth="1"/>
    <col min="770" max="770" width="52.81640625" style="4" customWidth="1"/>
    <col min="771" max="821" width="12.6328125" style="4"/>
    <col min="822" max="822" width="15.54296875" style="4" bestFit="1" customWidth="1"/>
    <col min="823" max="1024" width="12.6328125" style="4"/>
    <col min="1025" max="1025" width="20.90625" style="4" customWidth="1"/>
    <col min="1026" max="1026" width="52.81640625" style="4" customWidth="1"/>
    <col min="1027" max="1077" width="12.6328125" style="4"/>
    <col min="1078" max="1078" width="15.54296875" style="4" bestFit="1" customWidth="1"/>
    <col min="1079" max="1280" width="12.6328125" style="4"/>
    <col min="1281" max="1281" width="20.90625" style="4" customWidth="1"/>
    <col min="1282" max="1282" width="52.81640625" style="4" customWidth="1"/>
    <col min="1283" max="1333" width="12.6328125" style="4"/>
    <col min="1334" max="1334" width="15.54296875" style="4" bestFit="1" customWidth="1"/>
    <col min="1335" max="1536" width="12.6328125" style="4"/>
    <col min="1537" max="1537" width="20.90625" style="4" customWidth="1"/>
    <col min="1538" max="1538" width="52.81640625" style="4" customWidth="1"/>
    <col min="1539" max="1589" width="12.6328125" style="4"/>
    <col min="1590" max="1590" width="15.54296875" style="4" bestFit="1" customWidth="1"/>
    <col min="1591" max="1792" width="12.6328125" style="4"/>
    <col min="1793" max="1793" width="20.90625" style="4" customWidth="1"/>
    <col min="1794" max="1794" width="52.81640625" style="4" customWidth="1"/>
    <col min="1795" max="1845" width="12.6328125" style="4"/>
    <col min="1846" max="1846" width="15.54296875" style="4" bestFit="1" customWidth="1"/>
    <col min="1847" max="2048" width="12.6328125" style="4"/>
    <col min="2049" max="2049" width="20.90625" style="4" customWidth="1"/>
    <col min="2050" max="2050" width="52.81640625" style="4" customWidth="1"/>
    <col min="2051" max="2101" width="12.6328125" style="4"/>
    <col min="2102" max="2102" width="15.54296875" style="4" bestFit="1" customWidth="1"/>
    <col min="2103" max="2304" width="12.6328125" style="4"/>
    <col min="2305" max="2305" width="20.90625" style="4" customWidth="1"/>
    <col min="2306" max="2306" width="52.81640625" style="4" customWidth="1"/>
    <col min="2307" max="2357" width="12.6328125" style="4"/>
    <col min="2358" max="2358" width="15.54296875" style="4" bestFit="1" customWidth="1"/>
    <col min="2359" max="2560" width="12.6328125" style="4"/>
    <col min="2561" max="2561" width="20.90625" style="4" customWidth="1"/>
    <col min="2562" max="2562" width="52.81640625" style="4" customWidth="1"/>
    <col min="2563" max="2613" width="12.6328125" style="4"/>
    <col min="2614" max="2614" width="15.54296875" style="4" bestFit="1" customWidth="1"/>
    <col min="2615" max="2816" width="12.6328125" style="4"/>
    <col min="2817" max="2817" width="20.90625" style="4" customWidth="1"/>
    <col min="2818" max="2818" width="52.81640625" style="4" customWidth="1"/>
    <col min="2819" max="2869" width="12.6328125" style="4"/>
    <col min="2870" max="2870" width="15.54296875" style="4" bestFit="1" customWidth="1"/>
    <col min="2871" max="3072" width="12.6328125" style="4"/>
    <col min="3073" max="3073" width="20.90625" style="4" customWidth="1"/>
    <col min="3074" max="3074" width="52.81640625" style="4" customWidth="1"/>
    <col min="3075" max="3125" width="12.6328125" style="4"/>
    <col min="3126" max="3126" width="15.54296875" style="4" bestFit="1" customWidth="1"/>
    <col min="3127" max="3328" width="12.6328125" style="4"/>
    <col min="3329" max="3329" width="20.90625" style="4" customWidth="1"/>
    <col min="3330" max="3330" width="52.81640625" style="4" customWidth="1"/>
    <col min="3331" max="3381" width="12.6328125" style="4"/>
    <col min="3382" max="3382" width="15.54296875" style="4" bestFit="1" customWidth="1"/>
    <col min="3383" max="3584" width="12.6328125" style="4"/>
    <col min="3585" max="3585" width="20.90625" style="4" customWidth="1"/>
    <col min="3586" max="3586" width="52.81640625" style="4" customWidth="1"/>
    <col min="3587" max="3637" width="12.6328125" style="4"/>
    <col min="3638" max="3638" width="15.54296875" style="4" bestFit="1" customWidth="1"/>
    <col min="3639" max="3840" width="12.6328125" style="4"/>
    <col min="3841" max="3841" width="20.90625" style="4" customWidth="1"/>
    <col min="3842" max="3842" width="52.81640625" style="4" customWidth="1"/>
    <col min="3843" max="3893" width="12.6328125" style="4"/>
    <col min="3894" max="3894" width="15.54296875" style="4" bestFit="1" customWidth="1"/>
    <col min="3895" max="4096" width="12.6328125" style="4"/>
    <col min="4097" max="4097" width="20.90625" style="4" customWidth="1"/>
    <col min="4098" max="4098" width="52.81640625" style="4" customWidth="1"/>
    <col min="4099" max="4149" width="12.6328125" style="4"/>
    <col min="4150" max="4150" width="15.54296875" style="4" bestFit="1" customWidth="1"/>
    <col min="4151" max="4352" width="12.6328125" style="4"/>
    <col min="4353" max="4353" width="20.90625" style="4" customWidth="1"/>
    <col min="4354" max="4354" width="52.81640625" style="4" customWidth="1"/>
    <col min="4355" max="4405" width="12.6328125" style="4"/>
    <col min="4406" max="4406" width="15.54296875" style="4" bestFit="1" customWidth="1"/>
    <col min="4407" max="4608" width="12.6328125" style="4"/>
    <col min="4609" max="4609" width="20.90625" style="4" customWidth="1"/>
    <col min="4610" max="4610" width="52.81640625" style="4" customWidth="1"/>
    <col min="4611" max="4661" width="12.6328125" style="4"/>
    <col min="4662" max="4662" width="15.54296875" style="4" bestFit="1" customWidth="1"/>
    <col min="4663" max="4864" width="12.6328125" style="4"/>
    <col min="4865" max="4865" width="20.90625" style="4" customWidth="1"/>
    <col min="4866" max="4866" width="52.81640625" style="4" customWidth="1"/>
    <col min="4867" max="4917" width="12.6328125" style="4"/>
    <col min="4918" max="4918" width="15.54296875" style="4" bestFit="1" customWidth="1"/>
    <col min="4919" max="5120" width="12.6328125" style="4"/>
    <col min="5121" max="5121" width="20.90625" style="4" customWidth="1"/>
    <col min="5122" max="5122" width="52.81640625" style="4" customWidth="1"/>
    <col min="5123" max="5173" width="12.6328125" style="4"/>
    <col min="5174" max="5174" width="15.54296875" style="4" bestFit="1" customWidth="1"/>
    <col min="5175" max="5376" width="12.6328125" style="4"/>
    <col min="5377" max="5377" width="20.90625" style="4" customWidth="1"/>
    <col min="5378" max="5378" width="52.81640625" style="4" customWidth="1"/>
    <col min="5379" max="5429" width="12.6328125" style="4"/>
    <col min="5430" max="5430" width="15.54296875" style="4" bestFit="1" customWidth="1"/>
    <col min="5431" max="5632" width="12.6328125" style="4"/>
    <col min="5633" max="5633" width="20.90625" style="4" customWidth="1"/>
    <col min="5634" max="5634" width="52.81640625" style="4" customWidth="1"/>
    <col min="5635" max="5685" width="12.6328125" style="4"/>
    <col min="5686" max="5686" width="15.54296875" style="4" bestFit="1" customWidth="1"/>
    <col min="5687" max="5888" width="12.6328125" style="4"/>
    <col min="5889" max="5889" width="20.90625" style="4" customWidth="1"/>
    <col min="5890" max="5890" width="52.81640625" style="4" customWidth="1"/>
    <col min="5891" max="5941" width="12.6328125" style="4"/>
    <col min="5942" max="5942" width="15.54296875" style="4" bestFit="1" customWidth="1"/>
    <col min="5943" max="6144" width="12.6328125" style="4"/>
    <col min="6145" max="6145" width="20.90625" style="4" customWidth="1"/>
    <col min="6146" max="6146" width="52.81640625" style="4" customWidth="1"/>
    <col min="6147" max="6197" width="12.6328125" style="4"/>
    <col min="6198" max="6198" width="15.54296875" style="4" bestFit="1" customWidth="1"/>
    <col min="6199" max="6400" width="12.6328125" style="4"/>
    <col min="6401" max="6401" width="20.90625" style="4" customWidth="1"/>
    <col min="6402" max="6402" width="52.81640625" style="4" customWidth="1"/>
    <col min="6403" max="6453" width="12.6328125" style="4"/>
    <col min="6454" max="6454" width="15.54296875" style="4" bestFit="1" customWidth="1"/>
    <col min="6455" max="6656" width="12.6328125" style="4"/>
    <col min="6657" max="6657" width="20.90625" style="4" customWidth="1"/>
    <col min="6658" max="6658" width="52.81640625" style="4" customWidth="1"/>
    <col min="6659" max="6709" width="12.6328125" style="4"/>
    <col min="6710" max="6710" width="15.54296875" style="4" bestFit="1" customWidth="1"/>
    <col min="6711" max="6912" width="12.6328125" style="4"/>
    <col min="6913" max="6913" width="20.90625" style="4" customWidth="1"/>
    <col min="6914" max="6914" width="52.81640625" style="4" customWidth="1"/>
    <col min="6915" max="6965" width="12.6328125" style="4"/>
    <col min="6966" max="6966" width="15.54296875" style="4" bestFit="1" customWidth="1"/>
    <col min="6967" max="7168" width="12.6328125" style="4"/>
    <col min="7169" max="7169" width="20.90625" style="4" customWidth="1"/>
    <col min="7170" max="7170" width="52.81640625" style="4" customWidth="1"/>
    <col min="7171" max="7221" width="12.6328125" style="4"/>
    <col min="7222" max="7222" width="15.54296875" style="4" bestFit="1" customWidth="1"/>
    <col min="7223" max="7424" width="12.6328125" style="4"/>
    <col min="7425" max="7425" width="20.90625" style="4" customWidth="1"/>
    <col min="7426" max="7426" width="52.81640625" style="4" customWidth="1"/>
    <col min="7427" max="7477" width="12.6328125" style="4"/>
    <col min="7478" max="7478" width="15.54296875" style="4" bestFit="1" customWidth="1"/>
    <col min="7479" max="7680" width="12.6328125" style="4"/>
    <col min="7681" max="7681" width="20.90625" style="4" customWidth="1"/>
    <col min="7682" max="7682" width="52.81640625" style="4" customWidth="1"/>
    <col min="7683" max="7733" width="12.6328125" style="4"/>
    <col min="7734" max="7734" width="15.54296875" style="4" bestFit="1" customWidth="1"/>
    <col min="7735" max="7936" width="12.6328125" style="4"/>
    <col min="7937" max="7937" width="20.90625" style="4" customWidth="1"/>
    <col min="7938" max="7938" width="52.81640625" style="4" customWidth="1"/>
    <col min="7939" max="7989" width="12.6328125" style="4"/>
    <col min="7990" max="7990" width="15.54296875" style="4" bestFit="1" customWidth="1"/>
    <col min="7991" max="8192" width="12.6328125" style="4"/>
    <col min="8193" max="8193" width="20.90625" style="4" customWidth="1"/>
    <col min="8194" max="8194" width="52.81640625" style="4" customWidth="1"/>
    <col min="8195" max="8245" width="12.6328125" style="4"/>
    <col min="8246" max="8246" width="15.54296875" style="4" bestFit="1" customWidth="1"/>
    <col min="8247" max="8448" width="12.6328125" style="4"/>
    <col min="8449" max="8449" width="20.90625" style="4" customWidth="1"/>
    <col min="8450" max="8450" width="52.81640625" style="4" customWidth="1"/>
    <col min="8451" max="8501" width="12.6328125" style="4"/>
    <col min="8502" max="8502" width="15.54296875" style="4" bestFit="1" customWidth="1"/>
    <col min="8503" max="8704" width="12.6328125" style="4"/>
    <col min="8705" max="8705" width="20.90625" style="4" customWidth="1"/>
    <col min="8706" max="8706" width="52.81640625" style="4" customWidth="1"/>
    <col min="8707" max="8757" width="12.6328125" style="4"/>
    <col min="8758" max="8758" width="15.54296875" style="4" bestFit="1" customWidth="1"/>
    <col min="8759" max="8960" width="12.6328125" style="4"/>
    <col min="8961" max="8961" width="20.90625" style="4" customWidth="1"/>
    <col min="8962" max="8962" width="52.81640625" style="4" customWidth="1"/>
    <col min="8963" max="9013" width="12.6328125" style="4"/>
    <col min="9014" max="9014" width="15.54296875" style="4" bestFit="1" customWidth="1"/>
    <col min="9015" max="9216" width="12.6328125" style="4"/>
    <col min="9217" max="9217" width="20.90625" style="4" customWidth="1"/>
    <col min="9218" max="9218" width="52.81640625" style="4" customWidth="1"/>
    <col min="9219" max="9269" width="12.6328125" style="4"/>
    <col min="9270" max="9270" width="15.54296875" style="4" bestFit="1" customWidth="1"/>
    <col min="9271" max="9472" width="12.6328125" style="4"/>
    <col min="9473" max="9473" width="20.90625" style="4" customWidth="1"/>
    <col min="9474" max="9474" width="52.81640625" style="4" customWidth="1"/>
    <col min="9475" max="9525" width="12.6328125" style="4"/>
    <col min="9526" max="9526" width="15.54296875" style="4" bestFit="1" customWidth="1"/>
    <col min="9527" max="9728" width="12.6328125" style="4"/>
    <col min="9729" max="9729" width="20.90625" style="4" customWidth="1"/>
    <col min="9730" max="9730" width="52.81640625" style="4" customWidth="1"/>
    <col min="9731" max="9781" width="12.6328125" style="4"/>
    <col min="9782" max="9782" width="15.54296875" style="4" bestFit="1" customWidth="1"/>
    <col min="9783" max="9984" width="12.6328125" style="4"/>
    <col min="9985" max="9985" width="20.90625" style="4" customWidth="1"/>
    <col min="9986" max="9986" width="52.81640625" style="4" customWidth="1"/>
    <col min="9987" max="10037" width="12.6328125" style="4"/>
    <col min="10038" max="10038" width="15.54296875" style="4" bestFit="1" customWidth="1"/>
    <col min="10039" max="10240" width="12.6328125" style="4"/>
    <col min="10241" max="10241" width="20.90625" style="4" customWidth="1"/>
    <col min="10242" max="10242" width="52.81640625" style="4" customWidth="1"/>
    <col min="10243" max="10293" width="12.6328125" style="4"/>
    <col min="10294" max="10294" width="15.54296875" style="4" bestFit="1" customWidth="1"/>
    <col min="10295" max="10496" width="12.6328125" style="4"/>
    <col min="10497" max="10497" width="20.90625" style="4" customWidth="1"/>
    <col min="10498" max="10498" width="52.81640625" style="4" customWidth="1"/>
    <col min="10499" max="10549" width="12.6328125" style="4"/>
    <col min="10550" max="10550" width="15.54296875" style="4" bestFit="1" customWidth="1"/>
    <col min="10551" max="10752" width="12.6328125" style="4"/>
    <col min="10753" max="10753" width="20.90625" style="4" customWidth="1"/>
    <col min="10754" max="10754" width="52.81640625" style="4" customWidth="1"/>
    <col min="10755" max="10805" width="12.6328125" style="4"/>
    <col min="10806" max="10806" width="15.54296875" style="4" bestFit="1" customWidth="1"/>
    <col min="10807" max="11008" width="12.6328125" style="4"/>
    <col min="11009" max="11009" width="20.90625" style="4" customWidth="1"/>
    <col min="11010" max="11010" width="52.81640625" style="4" customWidth="1"/>
    <col min="11011" max="11061" width="12.6328125" style="4"/>
    <col min="11062" max="11062" width="15.54296875" style="4" bestFit="1" customWidth="1"/>
    <col min="11063" max="11264" width="12.6328125" style="4"/>
    <col min="11265" max="11265" width="20.90625" style="4" customWidth="1"/>
    <col min="11266" max="11266" width="52.81640625" style="4" customWidth="1"/>
    <col min="11267" max="11317" width="12.6328125" style="4"/>
    <col min="11318" max="11318" width="15.54296875" style="4" bestFit="1" customWidth="1"/>
    <col min="11319" max="11520" width="12.6328125" style="4"/>
    <col min="11521" max="11521" width="20.90625" style="4" customWidth="1"/>
    <col min="11522" max="11522" width="52.81640625" style="4" customWidth="1"/>
    <col min="11523" max="11573" width="12.6328125" style="4"/>
    <col min="11574" max="11574" width="15.54296875" style="4" bestFit="1" customWidth="1"/>
    <col min="11575" max="11776" width="12.6328125" style="4"/>
    <col min="11777" max="11777" width="20.90625" style="4" customWidth="1"/>
    <col min="11778" max="11778" width="52.81640625" style="4" customWidth="1"/>
    <col min="11779" max="11829" width="12.6328125" style="4"/>
    <col min="11830" max="11830" width="15.54296875" style="4" bestFit="1" customWidth="1"/>
    <col min="11831" max="12032" width="12.6328125" style="4"/>
    <col min="12033" max="12033" width="20.90625" style="4" customWidth="1"/>
    <col min="12034" max="12034" width="52.81640625" style="4" customWidth="1"/>
    <col min="12035" max="12085" width="12.6328125" style="4"/>
    <col min="12086" max="12086" width="15.54296875" style="4" bestFit="1" customWidth="1"/>
    <col min="12087" max="12288" width="12.6328125" style="4"/>
    <col min="12289" max="12289" width="20.90625" style="4" customWidth="1"/>
    <col min="12290" max="12290" width="52.81640625" style="4" customWidth="1"/>
    <col min="12291" max="12341" width="12.6328125" style="4"/>
    <col min="12342" max="12342" width="15.54296875" style="4" bestFit="1" customWidth="1"/>
    <col min="12343" max="12544" width="12.6328125" style="4"/>
    <col min="12545" max="12545" width="20.90625" style="4" customWidth="1"/>
    <col min="12546" max="12546" width="52.81640625" style="4" customWidth="1"/>
    <col min="12547" max="12597" width="12.6328125" style="4"/>
    <col min="12598" max="12598" width="15.54296875" style="4" bestFit="1" customWidth="1"/>
    <col min="12599" max="12800" width="12.6328125" style="4"/>
    <col min="12801" max="12801" width="20.90625" style="4" customWidth="1"/>
    <col min="12802" max="12802" width="52.81640625" style="4" customWidth="1"/>
    <col min="12803" max="12853" width="12.6328125" style="4"/>
    <col min="12854" max="12854" width="15.54296875" style="4" bestFit="1" customWidth="1"/>
    <col min="12855" max="13056" width="12.6328125" style="4"/>
    <col min="13057" max="13057" width="20.90625" style="4" customWidth="1"/>
    <col min="13058" max="13058" width="52.81640625" style="4" customWidth="1"/>
    <col min="13059" max="13109" width="12.6328125" style="4"/>
    <col min="13110" max="13110" width="15.54296875" style="4" bestFit="1" customWidth="1"/>
    <col min="13111" max="13312" width="12.6328125" style="4"/>
    <col min="13313" max="13313" width="20.90625" style="4" customWidth="1"/>
    <col min="13314" max="13314" width="52.81640625" style="4" customWidth="1"/>
    <col min="13315" max="13365" width="12.6328125" style="4"/>
    <col min="13366" max="13366" width="15.54296875" style="4" bestFit="1" customWidth="1"/>
    <col min="13367" max="13568" width="12.6328125" style="4"/>
    <col min="13569" max="13569" width="20.90625" style="4" customWidth="1"/>
    <col min="13570" max="13570" width="52.81640625" style="4" customWidth="1"/>
    <col min="13571" max="13621" width="12.6328125" style="4"/>
    <col min="13622" max="13622" width="15.54296875" style="4" bestFit="1" customWidth="1"/>
    <col min="13623" max="13824" width="12.6328125" style="4"/>
    <col min="13825" max="13825" width="20.90625" style="4" customWidth="1"/>
    <col min="13826" max="13826" width="52.81640625" style="4" customWidth="1"/>
    <col min="13827" max="13877" width="12.6328125" style="4"/>
    <col min="13878" max="13878" width="15.54296875" style="4" bestFit="1" customWidth="1"/>
    <col min="13879" max="14080" width="12.6328125" style="4"/>
    <col min="14081" max="14081" width="20.90625" style="4" customWidth="1"/>
    <col min="14082" max="14082" width="52.81640625" style="4" customWidth="1"/>
    <col min="14083" max="14133" width="12.6328125" style="4"/>
    <col min="14134" max="14134" width="15.54296875" style="4" bestFit="1" customWidth="1"/>
    <col min="14135" max="14336" width="12.6328125" style="4"/>
    <col min="14337" max="14337" width="20.90625" style="4" customWidth="1"/>
    <col min="14338" max="14338" width="52.81640625" style="4" customWidth="1"/>
    <col min="14339" max="14389" width="12.6328125" style="4"/>
    <col min="14390" max="14390" width="15.54296875" style="4" bestFit="1" customWidth="1"/>
    <col min="14391" max="14592" width="12.6328125" style="4"/>
    <col min="14593" max="14593" width="20.90625" style="4" customWidth="1"/>
    <col min="14594" max="14594" width="52.81640625" style="4" customWidth="1"/>
    <col min="14595" max="14645" width="12.6328125" style="4"/>
    <col min="14646" max="14646" width="15.54296875" style="4" bestFit="1" customWidth="1"/>
    <col min="14647" max="14848" width="12.6328125" style="4"/>
    <col min="14849" max="14849" width="20.90625" style="4" customWidth="1"/>
    <col min="14850" max="14850" width="52.81640625" style="4" customWidth="1"/>
    <col min="14851" max="14901" width="12.6328125" style="4"/>
    <col min="14902" max="14902" width="15.54296875" style="4" bestFit="1" customWidth="1"/>
    <col min="14903" max="15104" width="12.6328125" style="4"/>
    <col min="15105" max="15105" width="20.90625" style="4" customWidth="1"/>
    <col min="15106" max="15106" width="52.81640625" style="4" customWidth="1"/>
    <col min="15107" max="15157" width="12.6328125" style="4"/>
    <col min="15158" max="15158" width="15.54296875" style="4" bestFit="1" customWidth="1"/>
    <col min="15159" max="15360" width="12.6328125" style="4"/>
    <col min="15361" max="15361" width="20.90625" style="4" customWidth="1"/>
    <col min="15362" max="15362" width="52.81640625" style="4" customWidth="1"/>
    <col min="15363" max="15413" width="12.6328125" style="4"/>
    <col min="15414" max="15414" width="15.54296875" style="4" bestFit="1" customWidth="1"/>
    <col min="15415" max="15616" width="12.6328125" style="4"/>
    <col min="15617" max="15617" width="20.90625" style="4" customWidth="1"/>
    <col min="15618" max="15618" width="52.81640625" style="4" customWidth="1"/>
    <col min="15619" max="15669" width="12.6328125" style="4"/>
    <col min="15670" max="15670" width="15.54296875" style="4" bestFit="1" customWidth="1"/>
    <col min="15671" max="15872" width="12.6328125" style="4"/>
    <col min="15873" max="15873" width="20.90625" style="4" customWidth="1"/>
    <col min="15874" max="15874" width="52.81640625" style="4" customWidth="1"/>
    <col min="15875" max="15925" width="12.6328125" style="4"/>
    <col min="15926" max="15926" width="15.54296875" style="4" bestFit="1" customWidth="1"/>
    <col min="15927" max="16128" width="12.6328125" style="4"/>
    <col min="16129" max="16129" width="20.90625" style="4" customWidth="1"/>
    <col min="16130" max="16130" width="52.81640625" style="4" customWidth="1"/>
    <col min="16131" max="16181" width="12.6328125" style="4"/>
    <col min="16182" max="16182" width="15.54296875" style="4" bestFit="1" customWidth="1"/>
    <col min="16183" max="16384" width="12.6328125" style="4"/>
  </cols>
  <sheetData>
    <row r="1" spans="1:58" s="130" customFormat="1" ht="30" customHeight="1" thickBot="1" x14ac:dyDescent="0.4">
      <c r="A1" s="129" t="s">
        <v>62</v>
      </c>
      <c r="B1" s="129"/>
      <c r="C1" s="129"/>
      <c r="D1" s="129"/>
      <c r="E1" s="129"/>
    </row>
    <row r="2" spans="1:58" s="131" customFormat="1" ht="14" thickTop="1" x14ac:dyDescent="0.25">
      <c r="B2" s="135" t="s">
        <v>63</v>
      </c>
      <c r="C2" s="131">
        <v>1960</v>
      </c>
      <c r="D2" s="131">
        <v>1961</v>
      </c>
      <c r="E2" s="131">
        <v>1962</v>
      </c>
      <c r="F2" s="131">
        <v>1963</v>
      </c>
      <c r="G2" s="131">
        <v>1964</v>
      </c>
      <c r="H2" s="131">
        <v>1965</v>
      </c>
      <c r="I2" s="131">
        <v>1966</v>
      </c>
      <c r="J2" s="131">
        <v>1967</v>
      </c>
      <c r="K2" s="131">
        <v>1968</v>
      </c>
      <c r="L2" s="131">
        <v>1969</v>
      </c>
      <c r="M2" s="131">
        <v>1970</v>
      </c>
      <c r="N2" s="131">
        <v>1971</v>
      </c>
      <c r="O2" s="131">
        <v>1972</v>
      </c>
      <c r="P2" s="131">
        <v>1973</v>
      </c>
      <c r="Q2" s="131">
        <v>1974</v>
      </c>
      <c r="R2" s="131">
        <v>1975</v>
      </c>
      <c r="S2" s="131">
        <v>1976</v>
      </c>
      <c r="T2" s="131">
        <v>1977</v>
      </c>
      <c r="U2" s="131">
        <v>1978</v>
      </c>
      <c r="V2" s="131">
        <v>1979</v>
      </c>
      <c r="W2" s="131">
        <v>1980</v>
      </c>
      <c r="X2" s="131">
        <v>1981</v>
      </c>
      <c r="Y2" s="131">
        <v>1982</v>
      </c>
      <c r="Z2" s="131">
        <v>1983</v>
      </c>
      <c r="AA2" s="131">
        <v>1984</v>
      </c>
      <c r="AB2" s="131">
        <v>1985</v>
      </c>
      <c r="AC2" s="131">
        <v>1986</v>
      </c>
      <c r="AD2" s="131">
        <v>1987</v>
      </c>
      <c r="AE2" s="131">
        <v>1988</v>
      </c>
      <c r="AF2" s="131">
        <v>1989</v>
      </c>
      <c r="AG2" s="131">
        <v>1990</v>
      </c>
      <c r="AH2" s="131">
        <v>1991</v>
      </c>
      <c r="AI2" s="131">
        <v>1992</v>
      </c>
      <c r="AJ2" s="131">
        <v>1993</v>
      </c>
      <c r="AK2" s="131">
        <v>1994</v>
      </c>
      <c r="AL2" s="131">
        <v>1995</v>
      </c>
      <c r="AM2" s="131">
        <v>1996</v>
      </c>
      <c r="AN2" s="131">
        <v>1997</v>
      </c>
      <c r="AO2" s="131">
        <v>1998</v>
      </c>
      <c r="AP2" s="131">
        <v>1999</v>
      </c>
      <c r="AQ2" s="131">
        <v>2000</v>
      </c>
      <c r="AR2" s="131">
        <v>2001</v>
      </c>
      <c r="AS2" s="131">
        <v>2002</v>
      </c>
      <c r="AT2" s="131">
        <v>2003</v>
      </c>
      <c r="AU2" s="131">
        <v>2004</v>
      </c>
      <c r="AV2" s="131">
        <v>2005</v>
      </c>
      <c r="AW2" s="131">
        <v>2006</v>
      </c>
      <c r="AX2" s="131">
        <v>2007</v>
      </c>
      <c r="AY2" s="131">
        <v>2008</v>
      </c>
      <c r="AZ2" s="131">
        <v>2009</v>
      </c>
      <c r="BA2" s="131">
        <v>2010</v>
      </c>
      <c r="BB2" s="131">
        <v>2011</v>
      </c>
      <c r="BC2" s="131">
        <v>2012</v>
      </c>
      <c r="BD2" s="131">
        <v>2013</v>
      </c>
    </row>
    <row r="3" spans="1:58" s="137" customFormat="1" x14ac:dyDescent="0.25">
      <c r="A3" s="136">
        <v>1</v>
      </c>
      <c r="B3" s="137" t="s">
        <v>64</v>
      </c>
      <c r="C3" s="137">
        <v>8.3862067327730117</v>
      </c>
      <c r="D3" s="137">
        <v>8.9129304470769508</v>
      </c>
      <c r="E3" s="137">
        <v>9.6373047220637194</v>
      </c>
      <c r="F3" s="137">
        <v>10.319000000000001</v>
      </c>
      <c r="G3" s="137">
        <v>11.237</v>
      </c>
      <c r="H3" s="137">
        <v>12.342000000000001</v>
      </c>
      <c r="I3" s="137">
        <v>13.661</v>
      </c>
      <c r="J3" s="137">
        <v>14.428000000000001</v>
      </c>
      <c r="K3" s="137">
        <v>15.962999999999999</v>
      </c>
      <c r="L3" s="137">
        <v>17.501999999999999</v>
      </c>
      <c r="M3" s="137">
        <v>18.835999999999999</v>
      </c>
      <c r="N3" s="137">
        <v>20.631</v>
      </c>
      <c r="O3" s="137">
        <v>22.802</v>
      </c>
      <c r="P3" s="137">
        <v>25.274000000000001</v>
      </c>
      <c r="Q3" s="137">
        <v>27.545000000000002</v>
      </c>
      <c r="R3" s="137">
        <v>29.79</v>
      </c>
      <c r="S3" s="137">
        <v>32.825000000000003</v>
      </c>
      <c r="T3" s="137">
        <v>35.432000000000002</v>
      </c>
      <c r="U3" s="137">
        <v>39.265999999999998</v>
      </c>
      <c r="V3" s="137">
        <v>43.192999999999998</v>
      </c>
      <c r="W3" s="137">
        <v>46.982999999999997</v>
      </c>
      <c r="X3" s="137">
        <v>52.654000000000003</v>
      </c>
      <c r="Y3" s="137">
        <v>55.912999999999997</v>
      </c>
      <c r="Z3" s="137">
        <v>61.796999999999997</v>
      </c>
      <c r="AA3" s="137">
        <v>69.915000000000006</v>
      </c>
      <c r="AB3" s="137">
        <v>77.317999999999998</v>
      </c>
      <c r="AC3" s="137">
        <v>84.402000000000001</v>
      </c>
      <c r="AD3" s="137">
        <v>92.102000000000004</v>
      </c>
      <c r="AE3" s="137">
        <v>102.026</v>
      </c>
      <c r="AF3" s="137">
        <v>108.47</v>
      </c>
      <c r="AG3" s="137">
        <v>113.723</v>
      </c>
      <c r="AH3" s="137">
        <v>116.226</v>
      </c>
      <c r="AI3" s="137">
        <v>119.45399999999999</v>
      </c>
      <c r="AJ3" s="137">
        <v>124.745</v>
      </c>
      <c r="AK3" s="137">
        <v>132.05199999999999</v>
      </c>
      <c r="AL3" s="137">
        <v>137.39099999999999</v>
      </c>
      <c r="AM3" s="137">
        <v>142.91</v>
      </c>
      <c r="AN3" s="137">
        <v>154.13900000000001</v>
      </c>
      <c r="AO3" s="137">
        <v>161.95400000000001</v>
      </c>
      <c r="AP3" s="137">
        <v>171.37299999999999</v>
      </c>
      <c r="AQ3" s="137">
        <v>180.36699999999999</v>
      </c>
      <c r="AR3" s="137">
        <v>192.65899999999999</v>
      </c>
      <c r="AS3" s="137">
        <v>204.12</v>
      </c>
      <c r="AT3" s="137">
        <v>213.30600000000001</v>
      </c>
      <c r="AU3" s="137">
        <v>228.22300000000001</v>
      </c>
      <c r="AV3" s="137">
        <v>241.46100000000001</v>
      </c>
      <c r="AW3" s="137">
        <v>252.99700000000001</v>
      </c>
      <c r="AX3" s="137">
        <v>264.42599999999999</v>
      </c>
      <c r="AY3" s="137">
        <v>273.33300000000003</v>
      </c>
      <c r="AZ3" s="137">
        <v>286.79700000000003</v>
      </c>
      <c r="BA3" s="137">
        <v>295.30399999999997</v>
      </c>
      <c r="BB3" s="137">
        <f>BB21/1000</f>
        <v>301.10000000000002</v>
      </c>
      <c r="BC3" s="137">
        <f>BC21/1000</f>
        <v>317.678</v>
      </c>
      <c r="BD3" s="137">
        <f>BD21/1000</f>
        <v>322.23399999999998</v>
      </c>
    </row>
    <row r="4" spans="1:58" s="139" customFormat="1" x14ac:dyDescent="0.25">
      <c r="A4" s="138">
        <v>2</v>
      </c>
      <c r="B4" s="139" t="s">
        <v>65</v>
      </c>
      <c r="C4" s="139">
        <v>39.97698796731175</v>
      </c>
      <c r="D4" s="139">
        <v>42.015663139698511</v>
      </c>
      <c r="E4" s="139">
        <v>44.817865475646975</v>
      </c>
      <c r="F4" s="139">
        <v>47.482397767973012</v>
      </c>
      <c r="G4" s="139">
        <v>50.918894801410829</v>
      </c>
      <c r="H4" s="139">
        <v>54.926516090165165</v>
      </c>
      <c r="I4" s="139">
        <v>59.119638107791438</v>
      </c>
      <c r="J4" s="139">
        <v>60.573000994553645</v>
      </c>
      <c r="K4" s="139">
        <v>64.286392013447212</v>
      </c>
      <c r="L4" s="139">
        <v>67.16740092644703</v>
      </c>
      <c r="M4" s="139">
        <v>68.666155035571833</v>
      </c>
      <c r="N4" s="139">
        <v>71.627942544941845</v>
      </c>
      <c r="O4" s="139">
        <v>75.892802207704435</v>
      </c>
      <c r="P4" s="139">
        <v>79.697790196357445</v>
      </c>
      <c r="Q4" s="139">
        <v>79.630237901121845</v>
      </c>
      <c r="R4" s="139">
        <v>78.681706939188985</v>
      </c>
      <c r="S4" s="139">
        <v>81.992667446250962</v>
      </c>
      <c r="T4" s="139">
        <v>83.20151794654447</v>
      </c>
      <c r="U4" s="139">
        <v>86.158740148514852</v>
      </c>
      <c r="V4" s="139">
        <v>87.49639795708508</v>
      </c>
      <c r="W4" s="139">
        <v>87.221251931896731</v>
      </c>
      <c r="X4" s="139">
        <v>89.375186941120148</v>
      </c>
      <c r="Y4" s="139">
        <v>89.448489695372842</v>
      </c>
      <c r="Z4" s="139">
        <v>95.101273527420446</v>
      </c>
      <c r="AA4" s="139">
        <v>103.70034810761972</v>
      </c>
      <c r="AB4" s="139">
        <v>111.30974317916071</v>
      </c>
      <c r="AC4" s="139">
        <v>118.88053281853283</v>
      </c>
      <c r="AD4" s="139">
        <v>126.06642569946268</v>
      </c>
      <c r="AE4" s="139">
        <v>135.01371621783008</v>
      </c>
      <c r="AF4" s="139">
        <v>138.31727164187691</v>
      </c>
      <c r="AG4" s="139">
        <v>139.6269134915029</v>
      </c>
      <c r="AH4" s="139">
        <v>137.81549253611558</v>
      </c>
      <c r="AI4" s="139">
        <v>138.36173595703815</v>
      </c>
      <c r="AJ4" s="139">
        <v>141.36671628911841</v>
      </c>
      <c r="AK4" s="139">
        <v>146.559666015625</v>
      </c>
      <c r="AL4" s="139">
        <v>149.373282684949</v>
      </c>
      <c r="AM4" s="139">
        <v>152.47138900924324</v>
      </c>
      <c r="AN4" s="139">
        <v>161.59848540003549</v>
      </c>
      <c r="AO4" s="139">
        <v>167.89344339324768</v>
      </c>
      <c r="AP4" s="139">
        <v>175.0841592637839</v>
      </c>
      <c r="AQ4" s="139">
        <v>180.36699999999999</v>
      </c>
      <c r="AR4" s="139">
        <v>188.40201183673469</v>
      </c>
      <c r="AS4" s="139">
        <v>196.42877222692638</v>
      </c>
      <c r="AT4" s="139">
        <v>200.94513264612115</v>
      </c>
      <c r="AU4" s="139">
        <v>209.06566374909585</v>
      </c>
      <c r="AV4" s="139">
        <v>214.04793267000005</v>
      </c>
      <c r="AW4" s="139">
        <v>217.20004512042769</v>
      </c>
      <c r="AX4" s="139">
        <v>220.69192029299342</v>
      </c>
      <c r="AY4" s="139">
        <v>223.35435460855621</v>
      </c>
      <c r="AZ4" s="139">
        <v>231.93626473566576</v>
      </c>
      <c r="BA4" s="139">
        <v>234.8</v>
      </c>
      <c r="BB4" s="139">
        <f>BB13</f>
        <v>234.36308455527262</v>
      </c>
      <c r="BC4" s="139">
        <f>BC13</f>
        <v>239.54819247930729</v>
      </c>
      <c r="BD4" s="139">
        <f>BD13</f>
        <v>240.47313432835819</v>
      </c>
    </row>
    <row r="5" spans="1:58" s="140" customFormat="1" x14ac:dyDescent="0.25">
      <c r="A5" s="138">
        <v>3</v>
      </c>
      <c r="B5" s="140" t="s">
        <v>66</v>
      </c>
      <c r="D5" s="140">
        <v>5.0996217475256955E-2</v>
      </c>
      <c r="E5" s="140">
        <v>6.66942308308065E-2</v>
      </c>
      <c r="F5" s="140">
        <v>5.9452458613270753E-2</v>
      </c>
      <c r="G5" s="140">
        <v>7.2374125886198293E-2</v>
      </c>
      <c r="H5" s="140">
        <v>7.8705975539816508E-2</v>
      </c>
      <c r="I5" s="140">
        <v>7.634057857853227E-2</v>
      </c>
      <c r="J5" s="140">
        <v>2.4583419880079838E-2</v>
      </c>
      <c r="K5" s="140">
        <v>6.1304392351758441E-2</v>
      </c>
      <c r="L5" s="140">
        <v>4.4815221740818423E-2</v>
      </c>
      <c r="M5" s="140">
        <v>2.231371302822982E-2</v>
      </c>
      <c r="N5" s="140">
        <v>4.3133149188791631E-2</v>
      </c>
      <c r="O5" s="140">
        <v>5.9541842348559193E-2</v>
      </c>
      <c r="P5" s="140">
        <v>5.0136348612342285E-2</v>
      </c>
      <c r="Q5" s="140">
        <v>-8.4760562456209776E-4</v>
      </c>
      <c r="R5" s="140">
        <v>-1.1911693182565464E-2</v>
      </c>
      <c r="S5" s="140">
        <v>4.2080435667479099E-2</v>
      </c>
      <c r="T5" s="140">
        <v>1.4743397646941325E-2</v>
      </c>
      <c r="U5" s="140">
        <v>3.5542887617391106E-2</v>
      </c>
      <c r="V5" s="140">
        <v>1.5525503347245451E-2</v>
      </c>
      <c r="W5" s="140">
        <v>-3.1446554556828765E-3</v>
      </c>
      <c r="X5" s="140">
        <v>2.4695071000645941E-2</v>
      </c>
      <c r="Y5" s="140">
        <v>8.2016896144776474E-4</v>
      </c>
      <c r="Z5" s="140">
        <v>6.3195967324868318E-2</v>
      </c>
      <c r="AA5" s="140">
        <v>9.0420183255694342E-2</v>
      </c>
      <c r="AB5" s="140">
        <v>7.3378683971667913E-2</v>
      </c>
      <c r="AC5" s="140">
        <v>6.8015516190585545E-2</v>
      </c>
      <c r="AD5" s="140">
        <v>6.0446338105658359E-2</v>
      </c>
      <c r="AE5" s="140">
        <v>7.0972826180520032E-2</v>
      </c>
      <c r="AF5" s="140">
        <v>2.4468294900622523E-2</v>
      </c>
      <c r="AG5" s="140">
        <v>9.4683898408352007E-3</v>
      </c>
      <c r="AH5" s="140">
        <v>-1.2973293687377541E-2</v>
      </c>
      <c r="AI5" s="140">
        <v>3.9635850140680162E-3</v>
      </c>
      <c r="AJ5" s="140">
        <v>2.1718290185469558E-2</v>
      </c>
      <c r="AK5" s="140">
        <v>3.6733892268432822E-2</v>
      </c>
      <c r="AL5" s="140">
        <v>1.9197755738772138E-2</v>
      </c>
      <c r="AM5" s="140">
        <v>2.0740699197383305E-2</v>
      </c>
      <c r="AN5" s="140">
        <v>5.9861043111760104E-2</v>
      </c>
      <c r="AO5" s="140">
        <v>3.8954313078053193E-2</v>
      </c>
      <c r="AP5" s="140">
        <v>4.2829045168212954E-2</v>
      </c>
      <c r="AQ5" s="140">
        <v>3.0173150777489166E-2</v>
      </c>
      <c r="AR5" s="140">
        <v>4.4548125969466223E-2</v>
      </c>
      <c r="AS5" s="140">
        <v>4.2604430345189348E-2</v>
      </c>
      <c r="AT5" s="140">
        <v>2.2992356812052028E-2</v>
      </c>
      <c r="AU5" s="140">
        <v>4.0411683508032592E-2</v>
      </c>
      <c r="AV5" s="140">
        <v>2.3831120001051698E-2</v>
      </c>
      <c r="AW5" s="140">
        <v>1.4726198992481176E-2</v>
      </c>
      <c r="AX5" s="140">
        <v>1.6076770014617825E-2</v>
      </c>
      <c r="AY5" s="140">
        <v>1.2064031669252406E-2</v>
      </c>
      <c r="AZ5" s="140">
        <v>3.8422846700929325E-2</v>
      </c>
      <c r="BA5" s="140">
        <f>BA24</f>
        <v>1.2345596887994637E-2</v>
      </c>
      <c r="BB5" s="140">
        <f>BB24</f>
        <v>-1.8593375104877241E-3</v>
      </c>
      <c r="BC5" s="140">
        <f>BC24</f>
        <v>2.212425192249845E-2</v>
      </c>
      <c r="BD5" s="140">
        <f>BD24</f>
        <v>3.8611931882173156E-3</v>
      </c>
    </row>
    <row r="6" spans="1:58" x14ac:dyDescent="0.25">
      <c r="BF6" s="141">
        <f>BC3/BB3-1</f>
        <v>5.5058120225838447E-2</v>
      </c>
    </row>
    <row r="7" spans="1:58" x14ac:dyDescent="0.25">
      <c r="A7" s="155" t="s">
        <v>67</v>
      </c>
      <c r="B7" s="155"/>
    </row>
    <row r="8" spans="1:58" x14ac:dyDescent="0.25">
      <c r="A8" s="4">
        <v>1</v>
      </c>
      <c r="B8" s="4" t="s">
        <v>68</v>
      </c>
    </row>
    <row r="9" spans="1:58" x14ac:dyDescent="0.25">
      <c r="A9" s="4">
        <v>2</v>
      </c>
      <c r="B9" s="4" t="s">
        <v>69</v>
      </c>
    </row>
    <row r="12" spans="1:58" ht="14" x14ac:dyDescent="0.3">
      <c r="A12" s="155" t="s">
        <v>70</v>
      </c>
      <c r="B12" s="156"/>
    </row>
    <row r="13" spans="1:58" s="142" customFormat="1" x14ac:dyDescent="0.25">
      <c r="A13" s="142">
        <v>1</v>
      </c>
      <c r="B13" s="142" t="s">
        <v>71</v>
      </c>
      <c r="C13" s="142">
        <f>C21/C23/1000</f>
        <v>39.97698796731175</v>
      </c>
      <c r="D13" s="142">
        <f t="shared" ref="D13:BB13" si="0">D21/D23/1000</f>
        <v>42.015663139698511</v>
      </c>
      <c r="E13" s="142">
        <f t="shared" si="0"/>
        <v>44.817865475646975</v>
      </c>
      <c r="F13" s="142">
        <f t="shared" si="0"/>
        <v>47.482397767973012</v>
      </c>
      <c r="G13" s="142">
        <f t="shared" si="0"/>
        <v>50.918894801410829</v>
      </c>
      <c r="H13" s="142">
        <f t="shared" si="0"/>
        <v>54.926516090165165</v>
      </c>
      <c r="I13" s="142">
        <f t="shared" si="0"/>
        <v>59.119638107791438</v>
      </c>
      <c r="J13" s="142">
        <f t="shared" si="0"/>
        <v>60.573000994553645</v>
      </c>
      <c r="K13" s="142">
        <f t="shared" si="0"/>
        <v>64.286392013447212</v>
      </c>
      <c r="L13" s="142">
        <f t="shared" si="0"/>
        <v>67.16740092644703</v>
      </c>
      <c r="M13" s="142">
        <f t="shared" si="0"/>
        <v>68.666155035571833</v>
      </c>
      <c r="N13" s="142">
        <f t="shared" si="0"/>
        <v>71.627942544941845</v>
      </c>
      <c r="O13" s="142">
        <f t="shared" si="0"/>
        <v>75.892802207704435</v>
      </c>
      <c r="P13" s="142">
        <f t="shared" si="0"/>
        <v>79.697790196357445</v>
      </c>
      <c r="Q13" s="142">
        <f t="shared" si="0"/>
        <v>79.630237901121845</v>
      </c>
      <c r="R13" s="142">
        <f t="shared" si="0"/>
        <v>78.681706939188985</v>
      </c>
      <c r="S13" s="142">
        <f t="shared" si="0"/>
        <v>81.992667446250962</v>
      </c>
      <c r="T13" s="142">
        <f t="shared" si="0"/>
        <v>83.20151794654447</v>
      </c>
      <c r="U13" s="142">
        <f t="shared" si="0"/>
        <v>86.158740148514852</v>
      </c>
      <c r="V13" s="142">
        <f t="shared" si="0"/>
        <v>87.49639795708508</v>
      </c>
      <c r="W13" s="142">
        <f t="shared" si="0"/>
        <v>87.221251931896731</v>
      </c>
      <c r="X13" s="142">
        <f t="shared" si="0"/>
        <v>89.375186941120148</v>
      </c>
      <c r="Y13" s="142">
        <f t="shared" si="0"/>
        <v>89.448489695372842</v>
      </c>
      <c r="Z13" s="142">
        <f t="shared" si="0"/>
        <v>95.101273527420446</v>
      </c>
      <c r="AA13" s="142">
        <f t="shared" si="0"/>
        <v>103.70034810761972</v>
      </c>
      <c r="AB13" s="142">
        <f t="shared" si="0"/>
        <v>111.30974317916071</v>
      </c>
      <c r="AC13" s="142">
        <f t="shared" si="0"/>
        <v>118.88053281853283</v>
      </c>
      <c r="AD13" s="142">
        <f t="shared" si="0"/>
        <v>126.06642569946268</v>
      </c>
      <c r="AE13" s="142">
        <f t="shared" si="0"/>
        <v>135.01371621783008</v>
      </c>
      <c r="AF13" s="142">
        <f t="shared" si="0"/>
        <v>138.31727164187691</v>
      </c>
      <c r="AG13" s="142">
        <f t="shared" si="0"/>
        <v>139.6269134915029</v>
      </c>
      <c r="AH13" s="142">
        <f t="shared" si="0"/>
        <v>137.81549253611558</v>
      </c>
      <c r="AI13" s="142">
        <f t="shared" si="0"/>
        <v>138.36173595703815</v>
      </c>
      <c r="AJ13" s="142">
        <f t="shared" si="0"/>
        <v>141.36671628911841</v>
      </c>
      <c r="AK13" s="142">
        <f t="shared" si="0"/>
        <v>146.559666015625</v>
      </c>
      <c r="AL13" s="142">
        <f t="shared" si="0"/>
        <v>149.373282684949</v>
      </c>
      <c r="AM13" s="142">
        <f t="shared" si="0"/>
        <v>152.47138900924324</v>
      </c>
      <c r="AN13" s="142">
        <f t="shared" si="0"/>
        <v>161.59848540003549</v>
      </c>
      <c r="AO13" s="142">
        <f t="shared" si="0"/>
        <v>167.89344339324768</v>
      </c>
      <c r="AP13" s="142">
        <f t="shared" si="0"/>
        <v>175.0841592637839</v>
      </c>
      <c r="AQ13" s="142">
        <f t="shared" si="0"/>
        <v>180.36699999999999</v>
      </c>
      <c r="AR13" s="142">
        <f t="shared" si="0"/>
        <v>188.40201183673469</v>
      </c>
      <c r="AS13" s="142">
        <f t="shared" si="0"/>
        <v>196.42877222692638</v>
      </c>
      <c r="AT13" s="142">
        <f t="shared" si="0"/>
        <v>200.94513264612115</v>
      </c>
      <c r="AU13" s="142">
        <f t="shared" si="0"/>
        <v>209.06566374909585</v>
      </c>
      <c r="AV13" s="142">
        <f t="shared" si="0"/>
        <v>214.04793267000005</v>
      </c>
      <c r="AW13" s="142">
        <f t="shared" si="0"/>
        <v>217.20004512042769</v>
      </c>
      <c r="AX13" s="142">
        <f t="shared" si="0"/>
        <v>220.69192029299342</v>
      </c>
      <c r="AY13" s="142">
        <f t="shared" si="0"/>
        <v>223.35435460855621</v>
      </c>
      <c r="AZ13" s="142">
        <f t="shared" si="0"/>
        <v>231.93626473566576</v>
      </c>
      <c r="BA13" s="142">
        <f t="shared" si="0"/>
        <v>234.79965636379947</v>
      </c>
      <c r="BB13" s="142">
        <f t="shared" si="0"/>
        <v>234.36308455527262</v>
      </c>
      <c r="BC13" s="142">
        <f>BC21/BC23/1000</f>
        <v>239.54819247930729</v>
      </c>
      <c r="BD13" s="142">
        <f>BD21/BD23/1000</f>
        <v>240.47313432835819</v>
      </c>
    </row>
    <row r="14" spans="1:58" s="143" customFormat="1" x14ac:dyDescent="0.25">
      <c r="A14" s="143">
        <v>2</v>
      </c>
      <c r="B14" s="143" t="s">
        <v>72</v>
      </c>
      <c r="F14" s="143">
        <v>10319</v>
      </c>
      <c r="G14" s="143">
        <v>11237</v>
      </c>
      <c r="H14" s="143">
        <v>12342</v>
      </c>
      <c r="I14" s="143">
        <v>13661</v>
      </c>
      <c r="J14" s="143">
        <v>14428</v>
      </c>
      <c r="K14" s="143">
        <v>15963</v>
      </c>
      <c r="L14" s="143">
        <v>17502</v>
      </c>
      <c r="M14" s="143">
        <v>18836</v>
      </c>
      <c r="N14" s="143">
        <v>20631</v>
      </c>
      <c r="O14" s="143">
        <v>22802</v>
      </c>
      <c r="P14" s="143">
        <v>25274</v>
      </c>
      <c r="Q14" s="143">
        <v>27545</v>
      </c>
      <c r="R14" s="143">
        <v>29790</v>
      </c>
      <c r="S14" s="143">
        <v>32825</v>
      </c>
      <c r="T14" s="143">
        <v>35432</v>
      </c>
      <c r="U14" s="143">
        <v>39266</v>
      </c>
      <c r="V14" s="143">
        <v>43193</v>
      </c>
      <c r="W14" s="143">
        <v>46983</v>
      </c>
      <c r="X14" s="143">
        <v>52654</v>
      </c>
      <c r="Y14" s="143">
        <v>55913</v>
      </c>
      <c r="Z14" s="143">
        <v>61797</v>
      </c>
      <c r="AA14" s="143">
        <v>69915</v>
      </c>
      <c r="AB14" s="143">
        <v>77318</v>
      </c>
      <c r="AC14" s="143">
        <v>84402</v>
      </c>
      <c r="AD14" s="143">
        <v>92102</v>
      </c>
      <c r="AE14" s="143">
        <v>102026</v>
      </c>
      <c r="AF14" s="143">
        <v>108470</v>
      </c>
      <c r="AG14" s="143">
        <v>113723</v>
      </c>
      <c r="AH14" s="143">
        <v>116226</v>
      </c>
      <c r="AI14" s="143">
        <v>119454</v>
      </c>
      <c r="AJ14" s="143">
        <v>124745</v>
      </c>
      <c r="AK14" s="143">
        <v>132052</v>
      </c>
      <c r="AL14" s="143">
        <v>137391</v>
      </c>
      <c r="AM14" s="143">
        <v>142910</v>
      </c>
      <c r="AN14" s="143">
        <v>152259</v>
      </c>
    </row>
    <row r="15" spans="1:58" s="143" customFormat="1" x14ac:dyDescent="0.25">
      <c r="A15" s="143">
        <v>3</v>
      </c>
      <c r="B15" s="143" t="s">
        <v>73</v>
      </c>
      <c r="AN15" s="143">
        <v>154139</v>
      </c>
      <c r="AO15" s="143">
        <v>161954</v>
      </c>
      <c r="AP15" s="143">
        <v>171373</v>
      </c>
      <c r="AQ15" s="143">
        <v>180367</v>
      </c>
      <c r="AR15" s="143">
        <v>192659</v>
      </c>
      <c r="AS15" s="143">
        <v>204120</v>
      </c>
      <c r="AT15" s="143">
        <v>213306</v>
      </c>
      <c r="AU15" s="143">
        <v>228223</v>
      </c>
      <c r="AV15" s="143">
        <v>241461</v>
      </c>
      <c r="AW15" s="143">
        <v>252997</v>
      </c>
      <c r="AX15" s="143">
        <v>264426</v>
      </c>
      <c r="AY15" s="143">
        <v>273333</v>
      </c>
    </row>
    <row r="16" spans="1:58" s="143" customFormat="1" x14ac:dyDescent="0.25">
      <c r="A16" s="143">
        <v>4</v>
      </c>
      <c r="B16" s="143" t="s">
        <v>74</v>
      </c>
      <c r="F16" s="143">
        <v>10319</v>
      </c>
      <c r="G16" s="143">
        <v>11237</v>
      </c>
      <c r="H16" s="143">
        <v>12342</v>
      </c>
      <c r="I16" s="143">
        <v>13661</v>
      </c>
      <c r="J16" s="143">
        <v>14428</v>
      </c>
      <c r="K16" s="143">
        <v>15963</v>
      </c>
      <c r="L16" s="143">
        <v>17502</v>
      </c>
      <c r="M16" s="143">
        <v>18836</v>
      </c>
      <c r="N16" s="143">
        <v>20631</v>
      </c>
      <c r="O16" s="143">
        <v>22802</v>
      </c>
      <c r="P16" s="143">
        <v>25274</v>
      </c>
      <c r="Q16" s="143">
        <v>27545</v>
      </c>
      <c r="R16" s="143">
        <v>29790</v>
      </c>
      <c r="S16" s="143">
        <v>32825</v>
      </c>
      <c r="T16" s="143">
        <v>35432</v>
      </c>
      <c r="U16" s="143">
        <v>39266</v>
      </c>
      <c r="V16" s="143">
        <v>43193</v>
      </c>
      <c r="W16" s="143">
        <v>46983</v>
      </c>
      <c r="X16" s="143">
        <v>52654</v>
      </c>
      <c r="Y16" s="143">
        <v>55913</v>
      </c>
      <c r="Z16" s="143">
        <v>61797</v>
      </c>
      <c r="AA16" s="143">
        <v>69915</v>
      </c>
      <c r="AB16" s="143">
        <v>77318</v>
      </c>
      <c r="AC16" s="143">
        <v>84402</v>
      </c>
      <c r="AD16" s="143">
        <v>92102</v>
      </c>
      <c r="AE16" s="143">
        <v>102026</v>
      </c>
      <c r="AF16" s="143">
        <v>108470</v>
      </c>
      <c r="AG16" s="143">
        <v>113723</v>
      </c>
      <c r="AH16" s="143">
        <v>116226</v>
      </c>
      <c r="AI16" s="143">
        <v>119454</v>
      </c>
      <c r="AJ16" s="143">
        <v>124745</v>
      </c>
      <c r="AK16" s="143">
        <v>132052</v>
      </c>
      <c r="AL16" s="143">
        <v>137391</v>
      </c>
      <c r="AM16" s="143">
        <v>142910</v>
      </c>
      <c r="AN16" s="143">
        <v>154139</v>
      </c>
      <c r="AO16" s="143">
        <v>161954</v>
      </c>
      <c r="AP16" s="143">
        <v>171373</v>
      </c>
      <c r="AQ16" s="143">
        <v>180367</v>
      </c>
      <c r="AR16" s="143">
        <v>192659</v>
      </c>
      <c r="AS16" s="143">
        <v>204120</v>
      </c>
      <c r="AT16" s="143">
        <v>213306</v>
      </c>
      <c r="AU16" s="143">
        <v>228223</v>
      </c>
      <c r="AV16" s="143">
        <v>241461</v>
      </c>
      <c r="AW16" s="143">
        <v>252997</v>
      </c>
      <c r="AX16" s="143">
        <v>264426</v>
      </c>
      <c r="AY16" s="143">
        <v>273333</v>
      </c>
    </row>
    <row r="17" spans="1:57" s="143" customFormat="1" x14ac:dyDescent="0.25">
      <c r="A17" s="143">
        <v>5</v>
      </c>
      <c r="B17" s="143" t="s">
        <v>75</v>
      </c>
      <c r="C17" s="143">
        <v>7.3121660000000004</v>
      </c>
      <c r="D17" s="143">
        <v>7.7714309999999998</v>
      </c>
      <c r="E17" s="143">
        <v>8.4030330000000006</v>
      </c>
      <c r="F17" s="143">
        <v>8.9974220000000003</v>
      </c>
      <c r="G17" s="143">
        <v>9.8215889999999995</v>
      </c>
      <c r="H17" s="143">
        <v>10.726634000000001</v>
      </c>
      <c r="I17" s="143">
        <v>11.840911</v>
      </c>
      <c r="J17" s="143">
        <v>12.912542999999999</v>
      </c>
      <c r="K17" s="143">
        <v>14.304639</v>
      </c>
      <c r="L17" s="143">
        <v>16.229696000000001</v>
      </c>
      <c r="M17" s="143">
        <v>17.951077000000002</v>
      </c>
      <c r="N17" s="143">
        <v>19.640281000000002</v>
      </c>
      <c r="O17" s="143">
        <v>21.555396999999999</v>
      </c>
      <c r="P17" s="143">
        <v>23.860524000000002</v>
      </c>
      <c r="Q17" s="143">
        <v>26.329322999999999</v>
      </c>
      <c r="R17" s="143">
        <v>28.656434999999998</v>
      </c>
      <c r="S17" s="143">
        <v>31.443930999999999</v>
      </c>
      <c r="T17" s="143">
        <v>34.305903999999998</v>
      </c>
      <c r="U17" s="143">
        <v>38.027188000000002</v>
      </c>
      <c r="V17" s="143">
        <v>42.135216999999997</v>
      </c>
      <c r="W17" s="143">
        <v>47.296143000000001</v>
      </c>
      <c r="X17" s="143">
        <v>52.794352000000003</v>
      </c>
      <c r="Y17" s="143">
        <v>57.330295</v>
      </c>
      <c r="Z17" s="143">
        <v>61.841228000000001</v>
      </c>
      <c r="AA17" s="143">
        <v>68.983524000000003</v>
      </c>
      <c r="AB17" s="143">
        <v>75.325083000000006</v>
      </c>
      <c r="AC17" s="143">
        <v>81.068889999999996</v>
      </c>
      <c r="AD17" s="143">
        <v>87.695612999999994</v>
      </c>
      <c r="AE17" s="143">
        <v>95.867476999999994</v>
      </c>
      <c r="AF17" s="143">
        <v>103.528105</v>
      </c>
      <c r="AG17" s="143">
        <v>109.685959</v>
      </c>
      <c r="AH17" s="143">
        <v>113.435571</v>
      </c>
      <c r="AI17" s="143">
        <v>118.847376</v>
      </c>
      <c r="AJ17" s="143">
        <v>122.906465</v>
      </c>
      <c r="AK17" s="143">
        <v>128.522965</v>
      </c>
      <c r="AL17" s="143">
        <v>133.81428199999999</v>
      </c>
      <c r="AM17" s="143">
        <v>140.035065</v>
      </c>
      <c r="AN17" s="143">
        <v>147.842522</v>
      </c>
      <c r="AO17" s="143">
        <v>157.78377800000001</v>
      </c>
      <c r="AP17" s="143">
        <v>167.074691</v>
      </c>
      <c r="AQ17" s="143">
        <v>181.95720700000001</v>
      </c>
      <c r="AR17" s="143">
        <v>191.65669700000001</v>
      </c>
      <c r="AS17" s="143">
        <v>198.82360199999999</v>
      </c>
      <c r="AT17" s="143">
        <v>205.73707099999999</v>
      </c>
      <c r="AU17" s="143">
        <v>220.12679</v>
      </c>
      <c r="AV17" s="143">
        <v>232.950333</v>
      </c>
      <c r="AW17" s="143">
        <v>245.878837</v>
      </c>
      <c r="AX17" s="143">
        <v>261.11467599999997</v>
      </c>
      <c r="AY17" s="143">
        <v>270.92382199999997</v>
      </c>
    </row>
    <row r="18" spans="1:57" s="144" customFormat="1" x14ac:dyDescent="0.25">
      <c r="A18" s="143">
        <v>6</v>
      </c>
      <c r="B18" s="144" t="s">
        <v>76</v>
      </c>
      <c r="C18" s="144">
        <f t="shared" ref="C18:AX18" si="1">C17/D17</f>
        <v>0.94090341920297571</v>
      </c>
      <c r="D18" s="144">
        <f t="shared" si="1"/>
        <v>0.92483642513363917</v>
      </c>
      <c r="E18" s="144">
        <f t="shared" si="1"/>
        <v>0.9339378546432523</v>
      </c>
      <c r="F18" s="144">
        <f t="shared" si="1"/>
        <v>0.91608618523947605</v>
      </c>
      <c r="G18" s="144">
        <f t="shared" si="1"/>
        <v>0.91562637449921369</v>
      </c>
      <c r="H18" s="144">
        <f t="shared" si="1"/>
        <v>0.90589600749469368</v>
      </c>
      <c r="I18" s="144">
        <f t="shared" si="1"/>
        <v>0.91700844674825099</v>
      </c>
      <c r="J18" s="144">
        <f t="shared" si="1"/>
        <v>0.90268219980944642</v>
      </c>
      <c r="K18" s="144">
        <f t="shared" si="1"/>
        <v>0.88138674932666639</v>
      </c>
      <c r="L18" s="144">
        <f t="shared" si="1"/>
        <v>0.90410709062191641</v>
      </c>
      <c r="M18" s="144">
        <f t="shared" si="1"/>
        <v>0.91399288024443237</v>
      </c>
      <c r="N18" s="144">
        <f t="shared" si="1"/>
        <v>0.91115375884749428</v>
      </c>
      <c r="O18" s="144">
        <f t="shared" si="1"/>
        <v>0.90339160196146562</v>
      </c>
      <c r="P18" s="144">
        <f t="shared" si="1"/>
        <v>0.90623385948814572</v>
      </c>
      <c r="Q18" s="144">
        <f t="shared" si="1"/>
        <v>0.91879269001883868</v>
      </c>
      <c r="R18" s="144">
        <f t="shared" si="1"/>
        <v>0.91135026978656064</v>
      </c>
      <c r="S18" s="144">
        <f t="shared" si="1"/>
        <v>0.91657491375245503</v>
      </c>
      <c r="T18" s="144">
        <f t="shared" si="1"/>
        <v>0.90214148887369727</v>
      </c>
      <c r="U18" s="144">
        <f t="shared" si="1"/>
        <v>0.90250367050441449</v>
      </c>
      <c r="V18" s="144">
        <f t="shared" si="1"/>
        <v>0.8908806157829825</v>
      </c>
      <c r="W18" s="144">
        <f t="shared" si="1"/>
        <v>0.89585611354790373</v>
      </c>
      <c r="X18" s="144">
        <f t="shared" si="1"/>
        <v>0.920880522243955</v>
      </c>
      <c r="Y18" s="144">
        <f t="shared" si="1"/>
        <v>0.92705621887068601</v>
      </c>
      <c r="Z18" s="144">
        <f t="shared" si="1"/>
        <v>0.89646374111012361</v>
      </c>
      <c r="AA18" s="144">
        <f t="shared" si="1"/>
        <v>0.91581079306610247</v>
      </c>
      <c r="AB18" s="144">
        <f t="shared" si="1"/>
        <v>0.92914906075561177</v>
      </c>
      <c r="AC18" s="144">
        <f t="shared" si="1"/>
        <v>0.92443495434600587</v>
      </c>
      <c r="AD18" s="144">
        <f t="shared" si="1"/>
        <v>0.91475874555455339</v>
      </c>
      <c r="AE18" s="144">
        <f t="shared" si="1"/>
        <v>0.92600436374257977</v>
      </c>
      <c r="AF18" s="144">
        <f t="shared" si="1"/>
        <v>0.94385923179100795</v>
      </c>
      <c r="AG18" s="144">
        <f t="shared" si="1"/>
        <v>0.96694500704721631</v>
      </c>
      <c r="AH18" s="144">
        <f t="shared" si="1"/>
        <v>0.954464244965745</v>
      </c>
      <c r="AI18" s="144">
        <f t="shared" si="1"/>
        <v>0.96697416201824693</v>
      </c>
      <c r="AJ18" s="144">
        <f t="shared" si="1"/>
        <v>0.95629963874549573</v>
      </c>
      <c r="AK18" s="144">
        <f t="shared" si="1"/>
        <v>0.96045775592174842</v>
      </c>
      <c r="AL18" s="144">
        <f t="shared" si="1"/>
        <v>0.95557696209874288</v>
      </c>
      <c r="AM18" s="144">
        <f t="shared" si="1"/>
        <v>0.94719072094833445</v>
      </c>
      <c r="AN18" s="144">
        <f t="shared" si="1"/>
        <v>0.9369944355116151</v>
      </c>
      <c r="AO18" s="144">
        <f t="shared" si="1"/>
        <v>0.94439066177892861</v>
      </c>
      <c r="AP18" s="144">
        <f t="shared" si="1"/>
        <v>0.91820870277482325</v>
      </c>
      <c r="AQ18" s="144">
        <f t="shared" si="1"/>
        <v>0.94939133277455989</v>
      </c>
      <c r="AR18" s="144">
        <f t="shared" si="1"/>
        <v>0.96395344955072293</v>
      </c>
      <c r="AS18" s="144">
        <f t="shared" si="1"/>
        <v>0.96639658100313874</v>
      </c>
      <c r="AT18" s="144">
        <f t="shared" si="1"/>
        <v>0.93462986036365669</v>
      </c>
      <c r="AU18" s="144">
        <f t="shared" si="1"/>
        <v>0.94495160047699955</v>
      </c>
      <c r="AV18" s="144">
        <f t="shared" si="1"/>
        <v>0.94741920794102341</v>
      </c>
      <c r="AW18" s="144">
        <f t="shared" si="1"/>
        <v>0.94165077492618621</v>
      </c>
      <c r="AX18" s="144">
        <f t="shared" si="1"/>
        <v>0.96379371172461903</v>
      </c>
    </row>
    <row r="19" spans="1:57" s="143" customFormat="1" x14ac:dyDescent="0.25">
      <c r="A19" s="143">
        <v>7</v>
      </c>
      <c r="B19" s="143" t="s">
        <v>77</v>
      </c>
      <c r="F19" s="143">
        <f>F16/G16</f>
        <v>0.91830559757942509</v>
      </c>
      <c r="G19" s="143">
        <f>G16/H16</f>
        <v>0.91046831955922869</v>
      </c>
      <c r="H19" s="143">
        <f t="shared" ref="H19:AX19" si="2">H16/I16</f>
        <v>0.90344777102701124</v>
      </c>
      <c r="I19" s="143">
        <f t="shared" si="2"/>
        <v>0.94683947879123931</v>
      </c>
      <c r="J19" s="143">
        <f t="shared" si="2"/>
        <v>0.90384013030132182</v>
      </c>
      <c r="K19" s="143">
        <f t="shared" si="2"/>
        <v>0.91206719232087763</v>
      </c>
      <c r="L19" s="143">
        <f t="shared" si="2"/>
        <v>0.92917816946273091</v>
      </c>
      <c r="M19" s="143">
        <f t="shared" si="2"/>
        <v>0.91299500751296592</v>
      </c>
      <c r="N19" s="143">
        <f t="shared" si="2"/>
        <v>0.90478905359179018</v>
      </c>
      <c r="O19" s="143">
        <f t="shared" si="2"/>
        <v>0.90219197594365752</v>
      </c>
      <c r="P19" s="143">
        <f t="shared" si="2"/>
        <v>0.91755309493556003</v>
      </c>
      <c r="Q19" s="143">
        <f t="shared" si="2"/>
        <v>0.92463914065122521</v>
      </c>
      <c r="R19" s="143">
        <f t="shared" si="2"/>
        <v>0.90753998476770759</v>
      </c>
      <c r="S19" s="143">
        <f t="shared" si="2"/>
        <v>0.92642244298938814</v>
      </c>
      <c r="T19" s="143">
        <f t="shared" si="2"/>
        <v>0.90235827433402949</v>
      </c>
      <c r="U19" s="143">
        <f t="shared" si="2"/>
        <v>0.90908249021832244</v>
      </c>
      <c r="V19" s="143">
        <f t="shared" si="2"/>
        <v>0.91933252453014924</v>
      </c>
      <c r="W19" s="143">
        <f t="shared" si="2"/>
        <v>0.89229688152846887</v>
      </c>
      <c r="X19" s="143">
        <f t="shared" si="2"/>
        <v>0.94171301843936117</v>
      </c>
      <c r="Y19" s="143">
        <f t="shared" si="2"/>
        <v>0.90478502192663079</v>
      </c>
      <c r="Z19" s="143">
        <f t="shared" si="2"/>
        <v>0.88388757777301008</v>
      </c>
      <c r="AA19" s="143">
        <f t="shared" si="2"/>
        <v>0.90425256731938231</v>
      </c>
      <c r="AB19" s="143">
        <f t="shared" si="2"/>
        <v>0.91606833961280543</v>
      </c>
      <c r="AC19" s="143">
        <f t="shared" si="2"/>
        <v>0.91639703806649153</v>
      </c>
      <c r="AD19" s="143">
        <f t="shared" si="2"/>
        <v>0.902730676494227</v>
      </c>
      <c r="AE19" s="143">
        <f t="shared" si="2"/>
        <v>0.94059186871946165</v>
      </c>
      <c r="AF19" s="143">
        <f t="shared" si="2"/>
        <v>0.95380881615856072</v>
      </c>
      <c r="AG19" s="143">
        <f t="shared" si="2"/>
        <v>0.97846437113898788</v>
      </c>
      <c r="AH19" s="143">
        <f t="shared" si="2"/>
        <v>0.9729770455572857</v>
      </c>
      <c r="AI19" s="143">
        <f t="shared" si="2"/>
        <v>0.95758547436771013</v>
      </c>
      <c r="AJ19" s="143">
        <f t="shared" si="2"/>
        <v>0.94466573773967832</v>
      </c>
      <c r="AK19" s="143">
        <f t="shared" si="2"/>
        <v>0.96114010379136916</v>
      </c>
      <c r="AL19" s="143">
        <f t="shared" si="2"/>
        <v>0.96138128892309849</v>
      </c>
      <c r="AM19" s="143">
        <f t="shared" si="2"/>
        <v>0.92715016965206731</v>
      </c>
      <c r="AN19" s="143">
        <f t="shared" si="2"/>
        <v>0.95174555738049071</v>
      </c>
      <c r="AO19" s="143">
        <f t="shared" si="2"/>
        <v>0.94503801649034558</v>
      </c>
      <c r="AP19" s="143">
        <f t="shared" si="2"/>
        <v>0.95013500252263439</v>
      </c>
      <c r="AQ19" s="143">
        <f t="shared" si="2"/>
        <v>0.93619815321370925</v>
      </c>
      <c r="AR19" s="143">
        <f t="shared" si="2"/>
        <v>0.94385165588869291</v>
      </c>
      <c r="AS19" s="143">
        <f t="shared" si="2"/>
        <v>0.95693510731062414</v>
      </c>
      <c r="AT19" s="143">
        <f t="shared" si="2"/>
        <v>0.93463848954750395</v>
      </c>
      <c r="AU19" s="143">
        <f t="shared" si="2"/>
        <v>0.9451754113500731</v>
      </c>
      <c r="AV19" s="143">
        <f t="shared" si="2"/>
        <v>0.95440262137495702</v>
      </c>
      <c r="AW19" s="143">
        <f t="shared" si="2"/>
        <v>0.95677807779870361</v>
      </c>
      <c r="AX19" s="143">
        <f t="shared" si="2"/>
        <v>0.96741337489435963</v>
      </c>
    </row>
    <row r="20" spans="1:57" s="143" customFormat="1" x14ac:dyDescent="0.25">
      <c r="A20" s="143">
        <v>8</v>
      </c>
      <c r="B20" s="144" t="s">
        <v>78</v>
      </c>
      <c r="C20" s="143">
        <f>D20*C18</f>
        <v>8386.206732773011</v>
      </c>
      <c r="D20" s="143">
        <f>E20*D18</f>
        <v>8912.9304470769512</v>
      </c>
      <c r="E20" s="143">
        <f>F16*E18</f>
        <v>9637.30472206372</v>
      </c>
    </row>
    <row r="21" spans="1:57" s="145" customFormat="1" x14ac:dyDescent="0.25">
      <c r="A21" s="145">
        <v>9</v>
      </c>
      <c r="B21" s="145" t="s">
        <v>79</v>
      </c>
      <c r="C21" s="145">
        <v>8386.206732773011</v>
      </c>
      <c r="D21" s="145">
        <v>8912.9304470769512</v>
      </c>
      <c r="E21" s="145">
        <v>9637.30472206372</v>
      </c>
      <c r="F21" s="145">
        <v>10319</v>
      </c>
      <c r="G21" s="145">
        <v>11237</v>
      </c>
      <c r="H21" s="145">
        <v>12342</v>
      </c>
      <c r="I21" s="145">
        <v>13661</v>
      </c>
      <c r="J21" s="145">
        <v>14428</v>
      </c>
      <c r="K21" s="145">
        <v>15963</v>
      </c>
      <c r="L21" s="145">
        <v>17502</v>
      </c>
      <c r="M21" s="145">
        <v>18836</v>
      </c>
      <c r="N21" s="145">
        <v>20631</v>
      </c>
      <c r="O21" s="145">
        <v>22802</v>
      </c>
      <c r="P21" s="145">
        <v>25274</v>
      </c>
      <c r="Q21" s="145">
        <v>27545</v>
      </c>
      <c r="R21" s="145">
        <v>29790</v>
      </c>
      <c r="S21" s="145">
        <v>32825</v>
      </c>
      <c r="T21" s="145">
        <v>35432</v>
      </c>
      <c r="U21" s="145">
        <v>39266</v>
      </c>
      <c r="V21" s="145">
        <v>43193</v>
      </c>
      <c r="W21" s="145">
        <v>46983</v>
      </c>
      <c r="X21" s="145">
        <v>52654</v>
      </c>
      <c r="Y21" s="145">
        <v>55913</v>
      </c>
      <c r="Z21" s="145">
        <v>61797</v>
      </c>
      <c r="AA21" s="145">
        <v>69915</v>
      </c>
      <c r="AB21" s="145">
        <v>77318</v>
      </c>
      <c r="AC21" s="145">
        <v>84402</v>
      </c>
      <c r="AD21" s="145">
        <v>92102</v>
      </c>
      <c r="AE21" s="145">
        <v>102026</v>
      </c>
      <c r="AF21" s="145">
        <v>108470</v>
      </c>
      <c r="AG21" s="145">
        <v>113723</v>
      </c>
      <c r="AH21" s="145">
        <v>116226</v>
      </c>
      <c r="AI21" s="145">
        <v>119454</v>
      </c>
      <c r="AJ21" s="145">
        <v>124745</v>
      </c>
      <c r="AK21" s="145">
        <v>132052</v>
      </c>
      <c r="AL21" s="145">
        <v>137391</v>
      </c>
      <c r="AM21" s="145">
        <v>142910</v>
      </c>
      <c r="AN21" s="145">
        <v>154139</v>
      </c>
      <c r="AO21" s="145">
        <v>161954</v>
      </c>
      <c r="AP21" s="145">
        <v>171373</v>
      </c>
      <c r="AQ21" s="145">
        <v>180367</v>
      </c>
      <c r="AR21" s="145">
        <v>192659</v>
      </c>
      <c r="AS21" s="145">
        <v>204120</v>
      </c>
      <c r="AT21" s="145">
        <v>213306</v>
      </c>
      <c r="AU21" s="145">
        <v>228223</v>
      </c>
      <c r="AV21" s="145">
        <v>241461</v>
      </c>
      <c r="AW21" s="145">
        <v>252997</v>
      </c>
      <c r="AX21" s="145">
        <v>264426</v>
      </c>
      <c r="AY21" s="145">
        <v>273333</v>
      </c>
      <c r="AZ21" s="145">
        <v>286797</v>
      </c>
      <c r="BA21" s="145">
        <v>295304</v>
      </c>
      <c r="BB21" s="145">
        <v>301100</v>
      </c>
      <c r="BC21" s="145">
        <v>317678</v>
      </c>
      <c r="BD21" s="146">
        <v>322234</v>
      </c>
    </row>
    <row r="22" spans="1:57" s="145" customFormat="1" x14ac:dyDescent="0.25">
      <c r="A22" s="145">
        <v>10</v>
      </c>
      <c r="B22" s="145" t="s">
        <v>80</v>
      </c>
      <c r="C22" s="145">
        <v>18.596</v>
      </c>
      <c r="D22" s="145">
        <v>18.805</v>
      </c>
      <c r="E22" s="145">
        <v>19.062000000000001</v>
      </c>
      <c r="F22" s="145">
        <v>19.265000000000001</v>
      </c>
      <c r="G22" s="145">
        <v>19.562999999999999</v>
      </c>
      <c r="H22" s="145">
        <v>19.919</v>
      </c>
      <c r="I22" s="145">
        <v>20.484000000000002</v>
      </c>
      <c r="J22" s="145">
        <v>21.114999999999998</v>
      </c>
      <c r="K22" s="145">
        <v>22.012</v>
      </c>
      <c r="L22" s="145">
        <v>23.099</v>
      </c>
      <c r="M22" s="145">
        <v>24.317</v>
      </c>
      <c r="N22" s="145">
        <v>25.533000000000001</v>
      </c>
      <c r="O22" s="145">
        <v>26.634</v>
      </c>
      <c r="P22" s="145">
        <v>28.111999999999998</v>
      </c>
      <c r="Q22" s="145">
        <v>30.664000000000001</v>
      </c>
      <c r="R22" s="145">
        <v>33.563000000000002</v>
      </c>
      <c r="S22" s="145">
        <v>35.488999999999997</v>
      </c>
      <c r="T22" s="145">
        <v>37.750999999999998</v>
      </c>
      <c r="U22" s="145">
        <v>40.4</v>
      </c>
      <c r="V22" s="145">
        <v>43.761000000000003</v>
      </c>
      <c r="W22" s="145">
        <v>47.750999999999998</v>
      </c>
      <c r="X22" s="145">
        <v>52.225000000000001</v>
      </c>
      <c r="Y22" s="145">
        <v>55.411999999999999</v>
      </c>
      <c r="Z22" s="145">
        <v>57.603000000000002</v>
      </c>
      <c r="AA22" s="145">
        <v>59.765999999999998</v>
      </c>
      <c r="AB22" s="145">
        <v>61.576000000000001</v>
      </c>
      <c r="AC22" s="145">
        <v>62.936999999999998</v>
      </c>
      <c r="AD22" s="145">
        <v>64.763999999999996</v>
      </c>
      <c r="AE22" s="145">
        <v>66.988</v>
      </c>
      <c r="AF22" s="145">
        <v>69.518000000000001</v>
      </c>
      <c r="AG22" s="145">
        <v>72.200999999999993</v>
      </c>
      <c r="AH22" s="145">
        <v>74.760000000000005</v>
      </c>
      <c r="AI22" s="145">
        <v>76.533000000000001</v>
      </c>
      <c r="AJ22" s="145">
        <v>78.224000000000004</v>
      </c>
      <c r="AK22" s="145">
        <v>79.872</v>
      </c>
      <c r="AL22" s="145">
        <v>81.536000000000001</v>
      </c>
      <c r="AM22" s="145">
        <v>83.087999999999994</v>
      </c>
      <c r="AN22" s="145">
        <v>84.555000000000007</v>
      </c>
      <c r="AO22" s="145">
        <v>85.510999999999996</v>
      </c>
      <c r="AP22" s="145">
        <v>86.768000000000001</v>
      </c>
      <c r="AQ22" s="145">
        <v>88.647000000000006</v>
      </c>
      <c r="AR22" s="145">
        <v>90.65</v>
      </c>
      <c r="AS22" s="145">
        <v>92.117999999999995</v>
      </c>
      <c r="AT22" s="145">
        <v>94.1</v>
      </c>
      <c r="AU22" s="145">
        <v>96.77</v>
      </c>
      <c r="AV22" s="145">
        <v>100</v>
      </c>
      <c r="AW22" s="145">
        <v>103.25700000000001</v>
      </c>
      <c r="AX22" s="145">
        <v>106.214</v>
      </c>
      <c r="AY22" s="145">
        <v>108.483</v>
      </c>
      <c r="AZ22" s="145">
        <v>109.61499999999999</v>
      </c>
      <c r="BA22" s="145">
        <v>111.49</v>
      </c>
      <c r="BB22" s="145">
        <v>113.89</v>
      </c>
      <c r="BC22" s="145">
        <v>117.55965</v>
      </c>
      <c r="BD22" s="145">
        <v>122.2</v>
      </c>
    </row>
    <row r="23" spans="1:57" s="143" customFormat="1" x14ac:dyDescent="0.25">
      <c r="A23" s="143">
        <v>11</v>
      </c>
      <c r="B23" s="143" t="s">
        <v>81</v>
      </c>
      <c r="C23" s="143">
        <f t="shared" ref="C23:BB23" si="3">C22/$AQ22</f>
        <v>0.20977585253872097</v>
      </c>
      <c r="D23" s="143">
        <f t="shared" si="3"/>
        <v>0.21213351833677394</v>
      </c>
      <c r="E23" s="143">
        <f t="shared" si="3"/>
        <v>0.21503265761954718</v>
      </c>
      <c r="F23" s="143">
        <f t="shared" si="3"/>
        <v>0.21732263923201009</v>
      </c>
      <c r="G23" s="143">
        <f t="shared" si="3"/>
        <v>0.22068428711631524</v>
      </c>
      <c r="H23" s="143">
        <f t="shared" si="3"/>
        <v>0.22470021546132413</v>
      </c>
      <c r="I23" s="143">
        <f t="shared" si="3"/>
        <v>0.23107380960438595</v>
      </c>
      <c r="J23" s="143">
        <f t="shared" si="3"/>
        <v>0.23819192978893811</v>
      </c>
      <c r="K23" s="143">
        <f t="shared" si="3"/>
        <v>0.24831071553464865</v>
      </c>
      <c r="L23" s="143">
        <f t="shared" si="3"/>
        <v>0.26057283382404367</v>
      </c>
      <c r="M23" s="143">
        <f t="shared" si="3"/>
        <v>0.27431272349882113</v>
      </c>
      <c r="N23" s="143">
        <f t="shared" si="3"/>
        <v>0.28803005177840196</v>
      </c>
      <c r="O23" s="143">
        <f t="shared" si="3"/>
        <v>0.30045009983417376</v>
      </c>
      <c r="P23" s="143">
        <f t="shared" si="3"/>
        <v>0.31712297088451946</v>
      </c>
      <c r="Q23" s="143">
        <f t="shared" si="3"/>
        <v>0.34591131115548185</v>
      </c>
      <c r="R23" s="143">
        <f t="shared" si="3"/>
        <v>0.37861405349306804</v>
      </c>
      <c r="S23" s="143">
        <f t="shared" si="3"/>
        <v>0.40034067706746979</v>
      </c>
      <c r="T23" s="143">
        <f t="shared" si="3"/>
        <v>0.42585761503491371</v>
      </c>
      <c r="U23" s="143">
        <f t="shared" si="3"/>
        <v>0.45574018297291502</v>
      </c>
      <c r="V23" s="143">
        <f t="shared" si="3"/>
        <v>0.49365460760093405</v>
      </c>
      <c r="W23" s="143">
        <f t="shared" si="3"/>
        <v>0.53866459101830855</v>
      </c>
      <c r="X23" s="143">
        <f t="shared" si="3"/>
        <v>0.58913443207327942</v>
      </c>
      <c r="Y23" s="143">
        <f t="shared" si="3"/>
        <v>0.62508601531918728</v>
      </c>
      <c r="Z23" s="143">
        <f t="shared" si="3"/>
        <v>0.64980202375714913</v>
      </c>
      <c r="AA23" s="143">
        <f t="shared" si="3"/>
        <v>0.67420217266235738</v>
      </c>
      <c r="AB23" s="143">
        <f t="shared" si="3"/>
        <v>0.69462023531535189</v>
      </c>
      <c r="AC23" s="143">
        <f t="shared" si="3"/>
        <v>0.70997326474669187</v>
      </c>
      <c r="AD23" s="143">
        <f t="shared" si="3"/>
        <v>0.73058309925885812</v>
      </c>
      <c r="AE23" s="143">
        <f t="shared" si="3"/>
        <v>0.75567137071756507</v>
      </c>
      <c r="AF23" s="143">
        <f t="shared" si="3"/>
        <v>0.78421153564136403</v>
      </c>
      <c r="AG23" s="143">
        <f t="shared" si="3"/>
        <v>0.81447764729770877</v>
      </c>
      <c r="AH23" s="143">
        <f t="shared" si="3"/>
        <v>0.84334495245185959</v>
      </c>
      <c r="AI23" s="143">
        <f t="shared" si="3"/>
        <v>0.8633456292937155</v>
      </c>
      <c r="AJ23" s="143">
        <f t="shared" si="3"/>
        <v>0.8824212889325076</v>
      </c>
      <c r="AK23" s="143">
        <f t="shared" si="3"/>
        <v>0.90101187857457099</v>
      </c>
      <c r="AL23" s="143">
        <f t="shared" si="3"/>
        <v>0.91978295937820786</v>
      </c>
      <c r="AM23" s="143">
        <f t="shared" si="3"/>
        <v>0.9372906020508307</v>
      </c>
      <c r="AN23" s="143">
        <f t="shared" si="3"/>
        <v>0.95383938542759483</v>
      </c>
      <c r="AO23" s="143">
        <f t="shared" si="3"/>
        <v>0.96462373233160725</v>
      </c>
      <c r="AP23" s="143">
        <f t="shared" si="3"/>
        <v>0.97880356921272005</v>
      </c>
      <c r="AQ23" s="143">
        <f t="shared" si="3"/>
        <v>1</v>
      </c>
      <c r="AR23" s="143">
        <f t="shared" si="3"/>
        <v>1.022595237289474</v>
      </c>
      <c r="AS23" s="143">
        <f t="shared" si="3"/>
        <v>1.0391553013638362</v>
      </c>
      <c r="AT23" s="143">
        <f t="shared" si="3"/>
        <v>1.0615136440037451</v>
      </c>
      <c r="AU23" s="143">
        <f t="shared" si="3"/>
        <v>1.0916331065913114</v>
      </c>
      <c r="AV23" s="143">
        <f t="shared" si="3"/>
        <v>1.128069759833948</v>
      </c>
      <c r="AW23" s="143">
        <f t="shared" si="3"/>
        <v>1.1648109919117398</v>
      </c>
      <c r="AX23" s="143">
        <f t="shared" si="3"/>
        <v>1.1981680147100295</v>
      </c>
      <c r="AY23" s="143">
        <f t="shared" si="3"/>
        <v>1.2237639175606618</v>
      </c>
      <c r="AZ23" s="143">
        <f t="shared" si="3"/>
        <v>1.2365336672419822</v>
      </c>
      <c r="BA23" s="143">
        <f t="shared" si="3"/>
        <v>1.2576849752388686</v>
      </c>
      <c r="BB23" s="143">
        <f t="shared" si="3"/>
        <v>1.2847586494748835</v>
      </c>
      <c r="BC23" s="143">
        <f>BC22/$AQ22</f>
        <v>1.3261548614166301</v>
      </c>
      <c r="BD23" s="143">
        <v>1.34</v>
      </c>
    </row>
    <row r="24" spans="1:57" s="142" customFormat="1" x14ac:dyDescent="0.25">
      <c r="A24" s="142">
        <v>12</v>
      </c>
      <c r="B24" s="142" t="s">
        <v>82</v>
      </c>
      <c r="D24" s="142">
        <f>D13/C13-1</f>
        <v>5.0996217475256955E-2</v>
      </c>
      <c r="E24" s="142">
        <f t="shared" ref="E24:BB24" si="4">E13/D13-1</f>
        <v>6.66942308308065E-2</v>
      </c>
      <c r="F24" s="142">
        <f t="shared" si="4"/>
        <v>5.9452458613270753E-2</v>
      </c>
      <c r="G24" s="142">
        <f t="shared" si="4"/>
        <v>7.2374125886198293E-2</v>
      </c>
      <c r="H24" s="142">
        <f t="shared" si="4"/>
        <v>7.8705975539816508E-2</v>
      </c>
      <c r="I24" s="142">
        <f t="shared" si="4"/>
        <v>7.634057857853227E-2</v>
      </c>
      <c r="J24" s="142">
        <f t="shared" si="4"/>
        <v>2.4583419880079838E-2</v>
      </c>
      <c r="K24" s="142">
        <f t="shared" si="4"/>
        <v>6.1304392351758441E-2</v>
      </c>
      <c r="L24" s="142">
        <f t="shared" si="4"/>
        <v>4.4815221740818423E-2</v>
      </c>
      <c r="M24" s="142">
        <f t="shared" si="4"/>
        <v>2.231371302822982E-2</v>
      </c>
      <c r="N24" s="142">
        <f t="shared" si="4"/>
        <v>4.3133149188791631E-2</v>
      </c>
      <c r="O24" s="142">
        <f t="shared" si="4"/>
        <v>5.9541842348559193E-2</v>
      </c>
      <c r="P24" s="142">
        <f t="shared" si="4"/>
        <v>5.0136348612342285E-2</v>
      </c>
      <c r="Q24" s="142">
        <f t="shared" si="4"/>
        <v>-8.4760562456209776E-4</v>
      </c>
      <c r="R24" s="142">
        <f t="shared" si="4"/>
        <v>-1.1911693182565464E-2</v>
      </c>
      <c r="S24" s="142">
        <f t="shared" si="4"/>
        <v>4.2080435667479099E-2</v>
      </c>
      <c r="T24" s="142">
        <f t="shared" si="4"/>
        <v>1.4743397646941325E-2</v>
      </c>
      <c r="U24" s="142">
        <f t="shared" si="4"/>
        <v>3.5542887617391106E-2</v>
      </c>
      <c r="V24" s="142">
        <f t="shared" si="4"/>
        <v>1.5525503347245451E-2</v>
      </c>
      <c r="W24" s="142">
        <f t="shared" si="4"/>
        <v>-3.1446554556828765E-3</v>
      </c>
      <c r="X24" s="142">
        <f t="shared" si="4"/>
        <v>2.4695071000645941E-2</v>
      </c>
      <c r="Y24" s="142">
        <f t="shared" si="4"/>
        <v>8.2016896144776474E-4</v>
      </c>
      <c r="Z24" s="142">
        <f t="shared" si="4"/>
        <v>6.3195967324868318E-2</v>
      </c>
      <c r="AA24" s="142">
        <f t="shared" si="4"/>
        <v>9.0420183255694342E-2</v>
      </c>
      <c r="AB24" s="142">
        <f t="shared" si="4"/>
        <v>7.3378683971667913E-2</v>
      </c>
      <c r="AC24" s="142">
        <f t="shared" si="4"/>
        <v>6.8015516190585545E-2</v>
      </c>
      <c r="AD24" s="142">
        <f t="shared" si="4"/>
        <v>6.0446338105658359E-2</v>
      </c>
      <c r="AE24" s="142">
        <f t="shared" si="4"/>
        <v>7.0972826180520032E-2</v>
      </c>
      <c r="AF24" s="142">
        <f t="shared" si="4"/>
        <v>2.4468294900622523E-2</v>
      </c>
      <c r="AG24" s="142">
        <f t="shared" si="4"/>
        <v>9.4683898408352007E-3</v>
      </c>
      <c r="AH24" s="142">
        <f t="shared" si="4"/>
        <v>-1.2973293687377541E-2</v>
      </c>
      <c r="AI24" s="142">
        <f t="shared" si="4"/>
        <v>3.9635850140680162E-3</v>
      </c>
      <c r="AJ24" s="142">
        <f t="shared" si="4"/>
        <v>2.1718290185469558E-2</v>
      </c>
      <c r="AK24" s="142">
        <f t="shared" si="4"/>
        <v>3.6733892268432822E-2</v>
      </c>
      <c r="AL24" s="142">
        <f t="shared" si="4"/>
        <v>1.9197755738772138E-2</v>
      </c>
      <c r="AM24" s="142">
        <f t="shared" si="4"/>
        <v>2.0740699197383305E-2</v>
      </c>
      <c r="AN24" s="142">
        <f t="shared" si="4"/>
        <v>5.9861043111760104E-2</v>
      </c>
      <c r="AO24" s="142">
        <f t="shared" si="4"/>
        <v>3.8954313078053193E-2</v>
      </c>
      <c r="AP24" s="142">
        <f t="shared" si="4"/>
        <v>4.2829045168212954E-2</v>
      </c>
      <c r="AQ24" s="142">
        <f t="shared" si="4"/>
        <v>3.0173150777489166E-2</v>
      </c>
      <c r="AR24" s="142">
        <f t="shared" si="4"/>
        <v>4.4548125969466223E-2</v>
      </c>
      <c r="AS24" s="142">
        <f t="shared" si="4"/>
        <v>4.2604430345189348E-2</v>
      </c>
      <c r="AT24" s="142">
        <f t="shared" si="4"/>
        <v>2.2992356812052028E-2</v>
      </c>
      <c r="AU24" s="142">
        <f t="shared" si="4"/>
        <v>4.0411683508032592E-2</v>
      </c>
      <c r="AV24" s="142">
        <f t="shared" si="4"/>
        <v>2.3831120001051698E-2</v>
      </c>
      <c r="AW24" s="142">
        <f t="shared" si="4"/>
        <v>1.4726198992481176E-2</v>
      </c>
      <c r="AX24" s="142">
        <f t="shared" si="4"/>
        <v>1.6076770014617825E-2</v>
      </c>
      <c r="AY24" s="142">
        <f t="shared" si="4"/>
        <v>1.2064031669252406E-2</v>
      </c>
      <c r="AZ24" s="142">
        <f t="shared" si="4"/>
        <v>3.8422846700929325E-2</v>
      </c>
      <c r="BA24" s="142">
        <f t="shared" si="4"/>
        <v>1.2345596887994637E-2</v>
      </c>
      <c r="BB24" s="142">
        <f t="shared" si="4"/>
        <v>-1.8593375104877241E-3</v>
      </c>
      <c r="BC24" s="142">
        <f>BC13/BB13-1</f>
        <v>2.212425192249845E-2</v>
      </c>
      <c r="BD24" s="142">
        <f>BD13/BC13-1</f>
        <v>3.8611931882173156E-3</v>
      </c>
    </row>
    <row r="26" spans="1:57" ht="14" x14ac:dyDescent="0.3">
      <c r="A26" s="155" t="s">
        <v>83</v>
      </c>
      <c r="B26" s="155"/>
      <c r="BD26" s="147">
        <v>342382</v>
      </c>
      <c r="BE26" s="4" t="s">
        <v>84</v>
      </c>
    </row>
    <row r="27" spans="1:57" x14ac:dyDescent="0.25">
      <c r="A27" s="4">
        <v>1</v>
      </c>
      <c r="B27" s="4" t="s">
        <v>57</v>
      </c>
    </row>
    <row r="28" spans="1:57" ht="15" x14ac:dyDescent="0.3">
      <c r="A28" s="4">
        <v>2</v>
      </c>
      <c r="B28" s="4" t="s">
        <v>85</v>
      </c>
      <c r="BD28" s="148"/>
      <c r="BE28" s="148"/>
    </row>
    <row r="29" spans="1:57" ht="15.5" x14ac:dyDescent="0.35">
      <c r="A29" s="4">
        <v>3</v>
      </c>
      <c r="B29" s="4" t="s">
        <v>85</v>
      </c>
      <c r="BD29" s="149">
        <v>107.2</v>
      </c>
      <c r="BE29" s="150" t="s">
        <v>86</v>
      </c>
    </row>
    <row r="30" spans="1:57" ht="15.5" x14ac:dyDescent="0.3">
      <c r="A30" s="4">
        <v>4</v>
      </c>
      <c r="B30" s="4" t="s">
        <v>87</v>
      </c>
      <c r="BD30" s="149">
        <v>106.78</v>
      </c>
      <c r="BE30" s="148"/>
    </row>
    <row r="31" spans="1:57" ht="15.5" x14ac:dyDescent="0.3">
      <c r="A31" s="4">
        <v>5</v>
      </c>
      <c r="B31" s="4" t="s">
        <v>88</v>
      </c>
      <c r="BD31" s="149">
        <v>106.26</v>
      </c>
      <c r="BE31" s="148"/>
    </row>
    <row r="32" spans="1:57" ht="15.5" x14ac:dyDescent="0.3">
      <c r="A32" s="4">
        <v>6</v>
      </c>
      <c r="B32" s="4" t="s">
        <v>57</v>
      </c>
      <c r="BD32" s="149">
        <v>106.11</v>
      </c>
      <c r="BE32" s="148"/>
    </row>
    <row r="33" spans="1:57" ht="15" x14ac:dyDescent="0.3">
      <c r="A33" s="4">
        <v>7</v>
      </c>
      <c r="B33" s="4" t="s">
        <v>89</v>
      </c>
      <c r="BD33" s="148">
        <f>AVERAGE(BD29:BD32)</f>
        <v>106.58750000000001</v>
      </c>
      <c r="BE33" s="148"/>
    </row>
    <row r="34" spans="1:57" x14ac:dyDescent="0.25">
      <c r="A34" s="4">
        <v>8</v>
      </c>
      <c r="B34" s="4" t="s">
        <v>90</v>
      </c>
    </row>
    <row r="35" spans="1:57" x14ac:dyDescent="0.25">
      <c r="A35" s="4">
        <v>9</v>
      </c>
      <c r="B35" s="4" t="s">
        <v>91</v>
      </c>
    </row>
    <row r="36" spans="1:57" ht="54" x14ac:dyDescent="0.25">
      <c r="A36" s="4">
        <v>10</v>
      </c>
      <c r="B36" s="116" t="s">
        <v>92</v>
      </c>
    </row>
    <row r="37" spans="1:57" x14ac:dyDescent="0.25">
      <c r="A37" s="4">
        <v>11</v>
      </c>
      <c r="B37" s="4" t="s">
        <v>57</v>
      </c>
    </row>
    <row r="40" spans="1:57" ht="14" x14ac:dyDescent="0.3">
      <c r="A40" s="155" t="s">
        <v>58</v>
      </c>
      <c r="B40" s="156"/>
    </row>
    <row r="41" spans="1:57" x14ac:dyDescent="0.25">
      <c r="A41" s="158" t="s">
        <v>93</v>
      </c>
      <c r="B41" s="158"/>
      <c r="C41" s="158"/>
    </row>
    <row r="44" spans="1:57" ht="14" x14ac:dyDescent="0.3">
      <c r="A44" s="155" t="s">
        <v>60</v>
      </c>
      <c r="B44" s="156"/>
    </row>
    <row r="45" spans="1:57" ht="117.75" customHeight="1" x14ac:dyDescent="0.25">
      <c r="A45" s="154" t="s">
        <v>94</v>
      </c>
      <c r="B45" s="154"/>
      <c r="C45" s="154"/>
      <c r="D45" s="154"/>
      <c r="E45" s="154"/>
      <c r="F45" s="154"/>
      <c r="G45" s="154"/>
      <c r="H45" s="154"/>
      <c r="I45" s="154"/>
      <c r="J45" s="154"/>
      <c r="K45" s="154"/>
    </row>
    <row r="48" spans="1:57" ht="14" x14ac:dyDescent="0.3">
      <c r="A48" s="155" t="s">
        <v>95</v>
      </c>
      <c r="B48" s="156"/>
    </row>
    <row r="49" spans="1:11" ht="78" customHeight="1" x14ac:dyDescent="0.25">
      <c r="A49" s="154"/>
      <c r="B49" s="157"/>
      <c r="C49" s="157"/>
      <c r="D49" s="157"/>
      <c r="E49" s="157"/>
      <c r="F49" s="157"/>
      <c r="G49" s="157"/>
      <c r="H49" s="157"/>
      <c r="I49" s="157"/>
      <c r="J49" s="157"/>
      <c r="K49" s="157"/>
    </row>
    <row r="51" spans="1:11" ht="14" x14ac:dyDescent="0.3">
      <c r="A51" s="155" t="s">
        <v>96</v>
      </c>
      <c r="B51" s="156"/>
    </row>
    <row r="52" spans="1:11" ht="179" customHeight="1" x14ac:dyDescent="0.25">
      <c r="A52" s="154" t="s">
        <v>97</v>
      </c>
      <c r="B52" s="154"/>
      <c r="C52" s="154"/>
      <c r="D52" s="154"/>
      <c r="E52" s="154"/>
      <c r="F52" s="154"/>
      <c r="G52" s="154"/>
      <c r="H52" s="154"/>
      <c r="I52" s="154"/>
      <c r="J52" s="154"/>
      <c r="K52" s="154"/>
    </row>
    <row r="54" spans="1:11" s="6" customFormat="1" x14ac:dyDescent="0.3"/>
    <row r="55" spans="1:11" s="6" customFormat="1" x14ac:dyDescent="0.3"/>
    <row r="56" spans="1:11" s="6" customFormat="1" ht="107" customHeight="1" x14ac:dyDescent="0.3"/>
    <row r="57" spans="1:11" s="6" customFormat="1" x14ac:dyDescent="0.3"/>
    <row r="58" spans="1:11" s="6" customFormat="1" x14ac:dyDescent="0.3"/>
    <row r="59" spans="1:11" s="6" customFormat="1" x14ac:dyDescent="0.3"/>
    <row r="60" spans="1:11" s="6" customFormat="1" x14ac:dyDescent="0.3"/>
    <row r="61" spans="1:11" s="6" customFormat="1" x14ac:dyDescent="0.3"/>
    <row r="62" spans="1:11" s="6" customFormat="1" x14ac:dyDescent="0.3"/>
  </sheetData>
  <mergeCells count="11">
    <mergeCell ref="A44:B44"/>
    <mergeCell ref="A7:B7"/>
    <mergeCell ref="A12:B12"/>
    <mergeCell ref="A26:B26"/>
    <mergeCell ref="A40:B40"/>
    <mergeCell ref="A41:C41"/>
    <mergeCell ref="A45:K45"/>
    <mergeCell ref="A48:B48"/>
    <mergeCell ref="A49:K49"/>
    <mergeCell ref="A51:B51"/>
    <mergeCell ref="A52:K52"/>
  </mergeCells>
  <pageMargins left="0.75000000000000011" right="0.75000000000000011" top="1" bottom="1" header="0.5" footer="0.5"/>
  <pageSetup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C54ACA913CCC49891D767B31E79716" ma:contentTypeVersion="3" ma:contentTypeDescription="Create a new document." ma:contentTypeScope="" ma:versionID="5bc7d0316e76da3ceb0036fe09afc616">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471BAC2-1F2D-473D-A736-9985647F4A5F}"/>
</file>

<file path=customXml/itemProps2.xml><?xml version="1.0" encoding="utf-8"?>
<ds:datastoreItem xmlns:ds="http://schemas.openxmlformats.org/officeDocument/2006/customXml" ds:itemID="{A80737F9-E06A-4F66-BC31-9657E0903882}"/>
</file>

<file path=customXml/itemProps3.xml><?xml version="1.0" encoding="utf-8"?>
<ds:datastoreItem xmlns:ds="http://schemas.openxmlformats.org/officeDocument/2006/customXml" ds:itemID="{46E7BE8E-6F53-41E0-8AF4-2D92A61EDD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GPI</vt:lpstr>
      <vt:lpstr>GPIvGSP</vt:lpstr>
      <vt:lpstr>POP</vt:lpstr>
      <vt:lpstr>GSP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Campbell, Elliott T</dc:creator>
  <cp:lastModifiedBy>Campbell, Elliott T</cp:lastModifiedBy>
  <dcterms:created xsi:type="dcterms:W3CDTF">2016-09-21T17:11:42Z</dcterms:created>
  <dcterms:modified xsi:type="dcterms:W3CDTF">2016-09-21T18:35:48Z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0x01010083C54ACA913CCC49891D767B31E79716</vt:lpwstr>
  </property>
</Properties>
</file>