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2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worksheets/sheet1.xml" ContentType="application/vnd.openxmlformats-officedocument.spreadsheetml.workshee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76.xml" ContentType="application/vnd.openxmlformats-officedocument.drawingml.chart+xml"/>
  <Override PartName="/xl/charts/chart90.xml" ContentType="application/vnd.openxmlformats-officedocument.drawingml.char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harts/chart89.xml" ContentType="application/vnd.openxmlformats-officedocument.drawingml.chart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LSerafin\Documents\Montioring Reports\"/>
    </mc:Choice>
  </mc:AlternateContent>
  <xr:revisionPtr revIDLastSave="0" documentId="8_{7D8EF408-C3C8-4C86-9AFE-E0BA95B014D2}" xr6:coauthVersionLast="47" xr6:coauthVersionMax="47" xr10:uidLastSave="{00000000-0000-0000-0000-000000000000}"/>
  <bookViews>
    <workbookView xWindow="2688" yWindow="600" windowWidth="19752" windowHeight="13800" xr2:uid="{00000000-000D-0000-FFFF-FFFF00000000}"/>
  </bookViews>
  <sheets>
    <sheet name="B1 diver monitored reefs" sheetId="1" r:id="rId1"/>
    <sheet name="B2 patent tong monitored reef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hBodgksUQKCPUO/UoAzUauP2zaUQ=="/>
    </ext>
  </extLst>
</workbook>
</file>

<file path=xl/calcChain.xml><?xml version="1.0" encoding="utf-8"?>
<calcChain xmlns="http://schemas.openxmlformats.org/spreadsheetml/2006/main">
  <c r="H2485" i="2" l="1"/>
  <c r="G2485" i="2"/>
  <c r="H2484" i="2"/>
  <c r="G2484" i="2"/>
  <c r="H2483" i="2"/>
  <c r="G2483" i="2"/>
  <c r="H2482" i="2"/>
  <c r="G2482" i="2"/>
  <c r="H2481" i="2"/>
  <c r="G2481" i="2"/>
  <c r="H2480" i="2"/>
  <c r="G2480" i="2"/>
  <c r="H2479" i="2"/>
  <c r="G2479" i="2"/>
  <c r="H2478" i="2"/>
  <c r="G2478" i="2"/>
  <c r="H2477" i="2"/>
  <c r="G2477" i="2"/>
  <c r="H2476" i="2"/>
  <c r="G2476" i="2"/>
  <c r="H2475" i="2"/>
  <c r="G2475" i="2"/>
  <c r="H2474" i="2"/>
  <c r="G2474" i="2"/>
  <c r="H2473" i="2"/>
  <c r="G2473" i="2"/>
  <c r="H2472" i="2"/>
  <c r="G2472" i="2"/>
  <c r="H2471" i="2"/>
  <c r="G2471" i="2"/>
  <c r="H2470" i="2"/>
  <c r="G2470" i="2"/>
  <c r="H2469" i="2"/>
  <c r="G2469" i="2"/>
  <c r="H2468" i="2"/>
  <c r="G2468" i="2"/>
  <c r="H2467" i="2"/>
  <c r="G2467" i="2"/>
  <c r="H2466" i="2"/>
  <c r="G2466" i="2"/>
  <c r="H2465" i="2"/>
  <c r="G2465" i="2"/>
  <c r="H2464" i="2"/>
  <c r="G2464" i="2"/>
  <c r="H2463" i="2"/>
  <c r="G2463" i="2"/>
  <c r="H2462" i="2"/>
  <c r="G2462" i="2"/>
  <c r="H2461" i="2"/>
  <c r="G2461" i="2"/>
  <c r="H2460" i="2"/>
  <c r="G2460" i="2"/>
  <c r="H2459" i="2"/>
  <c r="G2459" i="2"/>
  <c r="H2458" i="2"/>
  <c r="G2458" i="2"/>
  <c r="H2457" i="2"/>
  <c r="G2457" i="2"/>
  <c r="H2456" i="2"/>
  <c r="G2456" i="2"/>
  <c r="H2455" i="2"/>
  <c r="G2455" i="2"/>
  <c r="H2454" i="2"/>
  <c r="G2454" i="2"/>
  <c r="H2453" i="2"/>
  <c r="G2453" i="2"/>
  <c r="H2452" i="2"/>
  <c r="G2452" i="2"/>
  <c r="H2451" i="2"/>
  <c r="G2451" i="2"/>
  <c r="H2450" i="2"/>
  <c r="G2450" i="2"/>
  <c r="H2449" i="2"/>
  <c r="G2449" i="2"/>
  <c r="H2448" i="2"/>
  <c r="G2448" i="2"/>
  <c r="H2447" i="2"/>
  <c r="G2447" i="2"/>
  <c r="H2446" i="2"/>
  <c r="G2446" i="2"/>
  <c r="H2445" i="2"/>
  <c r="G2445" i="2"/>
  <c r="H2444" i="2"/>
  <c r="G2444" i="2"/>
  <c r="H2443" i="2"/>
  <c r="G2443" i="2"/>
  <c r="H2442" i="2"/>
  <c r="G2442" i="2"/>
  <c r="H2441" i="2"/>
  <c r="G2441" i="2"/>
  <c r="H2440" i="2"/>
  <c r="G2440" i="2"/>
  <c r="H2439" i="2"/>
  <c r="G2439" i="2"/>
  <c r="H2438" i="2"/>
  <c r="G2438" i="2"/>
  <c r="H2437" i="2"/>
  <c r="G2437" i="2"/>
  <c r="H2436" i="2"/>
  <c r="G2436" i="2"/>
  <c r="H2435" i="2"/>
  <c r="G2435" i="2"/>
  <c r="H2434" i="2"/>
  <c r="G2434" i="2"/>
  <c r="H2433" i="2"/>
  <c r="G2433" i="2"/>
  <c r="H2432" i="2"/>
  <c r="G2432" i="2"/>
  <c r="H2431" i="2"/>
  <c r="G2431" i="2"/>
  <c r="H2430" i="2"/>
  <c r="G2430" i="2"/>
  <c r="H2429" i="2"/>
  <c r="G2429" i="2"/>
  <c r="H2428" i="2"/>
  <c r="G2428" i="2"/>
  <c r="H2427" i="2"/>
  <c r="G2427" i="2"/>
  <c r="H2426" i="2"/>
  <c r="G2426" i="2"/>
  <c r="H2425" i="2"/>
  <c r="G2425" i="2"/>
  <c r="H2424" i="2"/>
  <c r="G2424" i="2"/>
  <c r="H2423" i="2"/>
  <c r="G2423" i="2"/>
  <c r="H2422" i="2"/>
  <c r="G2422" i="2"/>
  <c r="H2421" i="2"/>
  <c r="G2421" i="2"/>
  <c r="H2420" i="2"/>
  <c r="G2420" i="2"/>
  <c r="H2419" i="2"/>
  <c r="G2419" i="2"/>
  <c r="H2418" i="2"/>
  <c r="G2418" i="2"/>
  <c r="H2417" i="2"/>
  <c r="G2417" i="2"/>
  <c r="H2416" i="2"/>
  <c r="G2416" i="2"/>
  <c r="H2415" i="2"/>
  <c r="G2415" i="2"/>
  <c r="H2414" i="2"/>
  <c r="G2414" i="2"/>
  <c r="H2413" i="2"/>
  <c r="G2413" i="2"/>
  <c r="H2412" i="2"/>
  <c r="G2412" i="2"/>
  <c r="H2411" i="2"/>
  <c r="G2411" i="2"/>
  <c r="H2410" i="2"/>
  <c r="G2410" i="2"/>
  <c r="H2409" i="2"/>
  <c r="G2409" i="2"/>
  <c r="H2408" i="2"/>
  <c r="G2408" i="2"/>
  <c r="H2407" i="2"/>
  <c r="G2407" i="2"/>
  <c r="H2406" i="2"/>
  <c r="G2406" i="2"/>
  <c r="H2405" i="2"/>
  <c r="G2405" i="2"/>
  <c r="H2404" i="2"/>
  <c r="G2404" i="2"/>
  <c r="H2403" i="2"/>
  <c r="G2403" i="2"/>
  <c r="H2402" i="2"/>
  <c r="G2402" i="2"/>
  <c r="H2401" i="2"/>
  <c r="G2401" i="2"/>
  <c r="H2400" i="2"/>
  <c r="G2400" i="2"/>
  <c r="H2399" i="2"/>
  <c r="G2399" i="2"/>
  <c r="H2398" i="2"/>
  <c r="G2398" i="2"/>
  <c r="H2397" i="2"/>
  <c r="G2397" i="2"/>
  <c r="H2396" i="2"/>
  <c r="G2396" i="2"/>
  <c r="H2395" i="2"/>
  <c r="G2395" i="2"/>
  <c r="H2394" i="2"/>
  <c r="G2394" i="2"/>
  <c r="H2393" i="2"/>
  <c r="G2393" i="2"/>
  <c r="H2392" i="2"/>
  <c r="G2392" i="2"/>
  <c r="H2391" i="2"/>
  <c r="G2391" i="2"/>
  <c r="H2390" i="2"/>
  <c r="G2390" i="2"/>
  <c r="H2389" i="2"/>
  <c r="G2389" i="2"/>
  <c r="H2388" i="2"/>
  <c r="G2388" i="2"/>
  <c r="H2387" i="2"/>
  <c r="G2387" i="2"/>
  <c r="H2386" i="2"/>
  <c r="G2386" i="2"/>
  <c r="H2385" i="2"/>
  <c r="G2385" i="2"/>
  <c r="H2384" i="2"/>
  <c r="G2384" i="2"/>
  <c r="H2383" i="2"/>
  <c r="G2383" i="2"/>
  <c r="H2382" i="2"/>
  <c r="G2382" i="2"/>
  <c r="H2381" i="2"/>
  <c r="G2381" i="2"/>
  <c r="H2380" i="2"/>
  <c r="G2380" i="2"/>
  <c r="H2379" i="2"/>
  <c r="G2379" i="2"/>
  <c r="H2378" i="2"/>
  <c r="G2378" i="2"/>
  <c r="H2377" i="2"/>
  <c r="G2377" i="2"/>
  <c r="H2376" i="2"/>
  <c r="G2376" i="2"/>
  <c r="H2375" i="2"/>
  <c r="G2375" i="2"/>
  <c r="H2374" i="2"/>
  <c r="G2374" i="2"/>
  <c r="H2373" i="2"/>
  <c r="G2373" i="2"/>
  <c r="H2372" i="2"/>
  <c r="G2372" i="2"/>
  <c r="H2371" i="2"/>
  <c r="G2371" i="2"/>
  <c r="H2370" i="2"/>
  <c r="G2370" i="2"/>
  <c r="H2369" i="2"/>
  <c r="G2369" i="2"/>
  <c r="H2368" i="2"/>
  <c r="G2368" i="2"/>
  <c r="H2367" i="2"/>
  <c r="G2367" i="2"/>
  <c r="H2366" i="2"/>
  <c r="G2366" i="2"/>
  <c r="H2365" i="2"/>
  <c r="G2365" i="2"/>
  <c r="H2364" i="2"/>
  <c r="G2364" i="2"/>
  <c r="H2363" i="2"/>
  <c r="G2363" i="2"/>
  <c r="H2362" i="2"/>
  <c r="G2362" i="2"/>
  <c r="H2361" i="2"/>
  <c r="G2361" i="2"/>
  <c r="H2360" i="2"/>
  <c r="G2360" i="2"/>
  <c r="H2359" i="2"/>
  <c r="G2359" i="2"/>
  <c r="H2358" i="2"/>
  <c r="G2358" i="2"/>
  <c r="H2357" i="2"/>
  <c r="G2357" i="2"/>
  <c r="H2356" i="2"/>
  <c r="G2356" i="2"/>
  <c r="H2355" i="2"/>
  <c r="G2355" i="2"/>
  <c r="H2354" i="2"/>
  <c r="G2354" i="2"/>
  <c r="H2353" i="2"/>
  <c r="G2353" i="2"/>
  <c r="H2352" i="2"/>
  <c r="G2352" i="2"/>
  <c r="H2351" i="2"/>
  <c r="G2351" i="2"/>
  <c r="H2350" i="2"/>
  <c r="G2350" i="2"/>
  <c r="H2349" i="2"/>
  <c r="G2349" i="2"/>
  <c r="H2348" i="2"/>
  <c r="G2348" i="2"/>
  <c r="H2347" i="2"/>
  <c r="G2347" i="2"/>
  <c r="H2346" i="2"/>
  <c r="G2346" i="2"/>
  <c r="H2345" i="2"/>
  <c r="G2345" i="2"/>
  <c r="H2344" i="2"/>
  <c r="G2344" i="2"/>
  <c r="H2343" i="2"/>
  <c r="G2343" i="2"/>
  <c r="H2342" i="2"/>
  <c r="G2342" i="2"/>
  <c r="H2341" i="2"/>
  <c r="G2341" i="2"/>
  <c r="H2340" i="2"/>
  <c r="G2340" i="2"/>
  <c r="H2339" i="2"/>
  <c r="G2339" i="2"/>
  <c r="H2338" i="2"/>
  <c r="G2338" i="2"/>
  <c r="H2337" i="2"/>
  <c r="G2337" i="2"/>
  <c r="H2336" i="2"/>
  <c r="G2336" i="2"/>
  <c r="H2335" i="2"/>
  <c r="G2335" i="2"/>
  <c r="H2334" i="2"/>
  <c r="G2334" i="2"/>
  <c r="H2333" i="2"/>
  <c r="G2333" i="2"/>
  <c r="H2332" i="2"/>
  <c r="G2332" i="2"/>
  <c r="H2331" i="2"/>
  <c r="G2331" i="2"/>
  <c r="H2330" i="2"/>
  <c r="G2330" i="2"/>
  <c r="H2329" i="2"/>
  <c r="G2329" i="2"/>
  <c r="H2328" i="2"/>
  <c r="G2328" i="2"/>
  <c r="H2327" i="2"/>
  <c r="G2327" i="2"/>
  <c r="H2326" i="2"/>
  <c r="G2326" i="2"/>
  <c r="H2325" i="2"/>
  <c r="G2325" i="2"/>
  <c r="H2324" i="2"/>
  <c r="G2324" i="2"/>
  <c r="H2323" i="2"/>
  <c r="G2323" i="2"/>
  <c r="H2322" i="2"/>
  <c r="G2322" i="2"/>
  <c r="H2321" i="2"/>
  <c r="G2321" i="2"/>
  <c r="H2320" i="2"/>
  <c r="G2320" i="2"/>
  <c r="H2319" i="2"/>
  <c r="G2319" i="2"/>
  <c r="H2318" i="2"/>
  <c r="G2318" i="2"/>
  <c r="H2317" i="2"/>
  <c r="G2317" i="2"/>
  <c r="H2316" i="2"/>
  <c r="G2316" i="2"/>
  <c r="H2315" i="2"/>
  <c r="G2315" i="2"/>
  <c r="H2314" i="2"/>
  <c r="G2314" i="2"/>
  <c r="H2313" i="2"/>
  <c r="G2313" i="2"/>
  <c r="H2312" i="2"/>
  <c r="G2312" i="2"/>
  <c r="H2311" i="2"/>
  <c r="G2311" i="2"/>
  <c r="H2310" i="2"/>
  <c r="G2310" i="2"/>
  <c r="H2309" i="2"/>
  <c r="G2309" i="2"/>
  <c r="H2308" i="2"/>
  <c r="G2308" i="2"/>
  <c r="H2307" i="2"/>
  <c r="G2307" i="2"/>
  <c r="H2306" i="2"/>
  <c r="G2306" i="2"/>
  <c r="H2305" i="2"/>
  <c r="G2305" i="2"/>
  <c r="H2304" i="2"/>
  <c r="G2304" i="2"/>
  <c r="H2303" i="2"/>
  <c r="G2303" i="2"/>
  <c r="H2302" i="2"/>
  <c r="G2302" i="2"/>
  <c r="H2301" i="2"/>
  <c r="G2301" i="2"/>
  <c r="H2300" i="2"/>
  <c r="G2300" i="2"/>
  <c r="H2299" i="2"/>
  <c r="G2299" i="2"/>
  <c r="H2298" i="2"/>
  <c r="G2298" i="2"/>
  <c r="H2297" i="2"/>
  <c r="G2297" i="2"/>
  <c r="H2296" i="2"/>
  <c r="G2296" i="2"/>
  <c r="H2295" i="2"/>
  <c r="G2295" i="2"/>
  <c r="H2294" i="2"/>
  <c r="G2294" i="2"/>
  <c r="H2293" i="2"/>
  <c r="G2293" i="2"/>
  <c r="H2292" i="2"/>
  <c r="G2292" i="2"/>
  <c r="H2291" i="2"/>
  <c r="G2291" i="2"/>
  <c r="H2290" i="2"/>
  <c r="G2290" i="2"/>
  <c r="H2289" i="2"/>
  <c r="G2289" i="2"/>
  <c r="H2288" i="2"/>
  <c r="G2288" i="2"/>
  <c r="H2287" i="2"/>
  <c r="G2287" i="2"/>
  <c r="H2286" i="2"/>
  <c r="G2286" i="2"/>
  <c r="H2285" i="2"/>
  <c r="G2285" i="2"/>
  <c r="H2284" i="2"/>
  <c r="G2284" i="2"/>
  <c r="H2283" i="2"/>
  <c r="G2283" i="2"/>
  <c r="H2282" i="2"/>
  <c r="G2282" i="2"/>
  <c r="H2281" i="2"/>
  <c r="G2281" i="2"/>
  <c r="H2280" i="2"/>
  <c r="G2280" i="2"/>
  <c r="H2279" i="2"/>
  <c r="G2279" i="2"/>
  <c r="H2278" i="2"/>
  <c r="G2278" i="2"/>
  <c r="H2277" i="2"/>
  <c r="G2277" i="2"/>
  <c r="H2276" i="2"/>
  <c r="G2276" i="2"/>
  <c r="H2275" i="2"/>
  <c r="G2275" i="2"/>
  <c r="H2274" i="2"/>
  <c r="G2274" i="2"/>
  <c r="H2273" i="2"/>
  <c r="G2273" i="2"/>
  <c r="H2272" i="2"/>
  <c r="G2272" i="2"/>
  <c r="H2271" i="2"/>
  <c r="G2271" i="2"/>
  <c r="H2270" i="2"/>
  <c r="G2270" i="2"/>
  <c r="H2269" i="2"/>
  <c r="G2269" i="2"/>
  <c r="H2268" i="2"/>
  <c r="G2268" i="2"/>
  <c r="H2267" i="2"/>
  <c r="G2267" i="2"/>
  <c r="H2266" i="2"/>
  <c r="G2266" i="2"/>
  <c r="H2265" i="2"/>
  <c r="G2265" i="2"/>
  <c r="H2264" i="2"/>
  <c r="G2264" i="2"/>
  <c r="H2263" i="2"/>
  <c r="G2263" i="2"/>
  <c r="H2262" i="2"/>
  <c r="G2262" i="2"/>
  <c r="H2261" i="2"/>
  <c r="G2261" i="2"/>
  <c r="H2260" i="2"/>
  <c r="G2260" i="2"/>
  <c r="H2259" i="2"/>
  <c r="G2259" i="2"/>
  <c r="H2258" i="2"/>
  <c r="G2258" i="2"/>
  <c r="H2257" i="2"/>
  <c r="G2257" i="2"/>
  <c r="H2256" i="2"/>
  <c r="G2256" i="2"/>
  <c r="H2255" i="2"/>
  <c r="G2255" i="2"/>
  <c r="H2254" i="2"/>
  <c r="G2254" i="2"/>
  <c r="H2253" i="2"/>
  <c r="G2253" i="2"/>
  <c r="H2252" i="2"/>
  <c r="G2252" i="2"/>
  <c r="H2251" i="2"/>
  <c r="G2251" i="2"/>
  <c r="H2250" i="2"/>
  <c r="G2250" i="2"/>
  <c r="H2249" i="2"/>
  <c r="G2249" i="2"/>
  <c r="H2248" i="2"/>
  <c r="G2248" i="2"/>
  <c r="H2247" i="2"/>
  <c r="G2247" i="2"/>
  <c r="H2246" i="2"/>
  <c r="G2246" i="2"/>
  <c r="H2245" i="2"/>
  <c r="G2245" i="2"/>
  <c r="H2244" i="2"/>
  <c r="G2244" i="2"/>
  <c r="H2243" i="2"/>
  <c r="G2243" i="2"/>
  <c r="H2242" i="2"/>
  <c r="G2242" i="2"/>
  <c r="H2241" i="2"/>
  <c r="G2241" i="2"/>
  <c r="H2240" i="2"/>
  <c r="G2240" i="2"/>
  <c r="H2239" i="2"/>
  <c r="G2239" i="2"/>
  <c r="H2238" i="2"/>
  <c r="G2238" i="2"/>
  <c r="H2237" i="2"/>
  <c r="G2237" i="2"/>
  <c r="H2236" i="2"/>
  <c r="G2236" i="2"/>
  <c r="H2235" i="2"/>
  <c r="G2235" i="2"/>
  <c r="H2234" i="2"/>
  <c r="G2234" i="2"/>
  <c r="H2233" i="2"/>
  <c r="G2233" i="2"/>
  <c r="H2232" i="2"/>
  <c r="G2232" i="2"/>
  <c r="H2231" i="2"/>
  <c r="G2231" i="2"/>
  <c r="H2230" i="2"/>
  <c r="G2230" i="2"/>
  <c r="H2229" i="2"/>
  <c r="G2229" i="2"/>
  <c r="H2228" i="2"/>
  <c r="G2228" i="2"/>
  <c r="H2227" i="2"/>
  <c r="G2227" i="2"/>
  <c r="H2226" i="2"/>
  <c r="G2226" i="2"/>
  <c r="H2225" i="2"/>
  <c r="G2225" i="2"/>
  <c r="H2224" i="2"/>
  <c r="G2224" i="2"/>
  <c r="H2223" i="2"/>
  <c r="G2223" i="2"/>
  <c r="H2222" i="2"/>
  <c r="G2222" i="2"/>
  <c r="H2221" i="2"/>
  <c r="G2221" i="2"/>
  <c r="H2220" i="2"/>
  <c r="G2220" i="2"/>
  <c r="H2219" i="2"/>
  <c r="G2219" i="2"/>
  <c r="H2218" i="2"/>
  <c r="G2218" i="2"/>
  <c r="H2217" i="2"/>
  <c r="G2217" i="2"/>
  <c r="H2216" i="2"/>
  <c r="G2216" i="2"/>
  <c r="H2215" i="2"/>
  <c r="G2215" i="2"/>
  <c r="H2214" i="2"/>
  <c r="G2214" i="2"/>
  <c r="H2213" i="2"/>
  <c r="G2213" i="2"/>
  <c r="H2212" i="2"/>
  <c r="G2212" i="2"/>
  <c r="H2211" i="2"/>
  <c r="G2211" i="2"/>
  <c r="H2210" i="2"/>
  <c r="G2210" i="2"/>
  <c r="H2209" i="2"/>
  <c r="G2209" i="2"/>
  <c r="H2208" i="2"/>
  <c r="G2208" i="2"/>
  <c r="H2207" i="2"/>
  <c r="G2207" i="2"/>
  <c r="H2206" i="2"/>
  <c r="G2206" i="2"/>
  <c r="H2205" i="2"/>
  <c r="G2205" i="2"/>
  <c r="H2204" i="2"/>
  <c r="G2204" i="2"/>
  <c r="H2203" i="2"/>
  <c r="G2203" i="2"/>
  <c r="H2202" i="2"/>
  <c r="G2202" i="2"/>
  <c r="H2201" i="2"/>
  <c r="G2201" i="2"/>
  <c r="H2200" i="2"/>
  <c r="G2200" i="2"/>
  <c r="H2199" i="2"/>
  <c r="G2199" i="2"/>
  <c r="H2198" i="2"/>
  <c r="G2198" i="2"/>
  <c r="H2197" i="2"/>
  <c r="G2197" i="2"/>
  <c r="H2196" i="2"/>
  <c r="G2196" i="2"/>
  <c r="H2195" i="2"/>
  <c r="G2195" i="2"/>
  <c r="H2194" i="2"/>
  <c r="G2194" i="2"/>
  <c r="H2193" i="2"/>
  <c r="G2193" i="2"/>
  <c r="H2192" i="2"/>
  <c r="G2192" i="2"/>
  <c r="H2191" i="2"/>
  <c r="G2191" i="2"/>
  <c r="H2190" i="2"/>
  <c r="G2190" i="2"/>
  <c r="H2189" i="2"/>
  <c r="G2189" i="2"/>
  <c r="H2188" i="2"/>
  <c r="G2188" i="2"/>
  <c r="H2187" i="2"/>
  <c r="G2187" i="2"/>
  <c r="H2186" i="2"/>
  <c r="G2186" i="2"/>
  <c r="H2185" i="2"/>
  <c r="G2185" i="2"/>
  <c r="H2184" i="2"/>
  <c r="G2184" i="2"/>
  <c r="H2183" i="2"/>
  <c r="G2183" i="2"/>
  <c r="H2182" i="2"/>
  <c r="G2182" i="2"/>
  <c r="H2181" i="2"/>
  <c r="G2181" i="2"/>
  <c r="H2180" i="2"/>
  <c r="G2180" i="2"/>
  <c r="H2179" i="2"/>
  <c r="G2179" i="2"/>
  <c r="H2178" i="2"/>
  <c r="G2178" i="2"/>
  <c r="H2177" i="2"/>
  <c r="G2177" i="2"/>
  <c r="H2176" i="2"/>
  <c r="G2176" i="2"/>
  <c r="H2175" i="2"/>
  <c r="G2175" i="2"/>
  <c r="H2174" i="2"/>
  <c r="G2174" i="2"/>
  <c r="H2173" i="2"/>
  <c r="G2173" i="2"/>
  <c r="H2172" i="2"/>
  <c r="G2172" i="2"/>
  <c r="H2171" i="2"/>
  <c r="G2171" i="2"/>
  <c r="H2170" i="2"/>
  <c r="G2170" i="2"/>
  <c r="H2169" i="2"/>
  <c r="G2169" i="2"/>
  <c r="H2168" i="2"/>
  <c r="G2168" i="2"/>
  <c r="H2167" i="2"/>
  <c r="G2167" i="2"/>
  <c r="H2166" i="2"/>
  <c r="G2166" i="2"/>
  <c r="H2165" i="2"/>
  <c r="G2165" i="2"/>
  <c r="H2164" i="2"/>
  <c r="G2164" i="2"/>
  <c r="H2163" i="2"/>
  <c r="G2163" i="2"/>
  <c r="H2162" i="2"/>
  <c r="G2162" i="2"/>
  <c r="H2161" i="2"/>
  <c r="G2161" i="2"/>
  <c r="H2160" i="2"/>
  <c r="G2160" i="2"/>
  <c r="H2159" i="2"/>
  <c r="G2159" i="2"/>
  <c r="H2158" i="2"/>
  <c r="G2158" i="2"/>
  <c r="H2157" i="2"/>
  <c r="G2157" i="2"/>
  <c r="H2156" i="2"/>
  <c r="G2156" i="2"/>
  <c r="H2155" i="2"/>
  <c r="G2155" i="2"/>
  <c r="H2154" i="2"/>
  <c r="G2154" i="2"/>
  <c r="H2153" i="2"/>
  <c r="G2153" i="2"/>
  <c r="H2152" i="2"/>
  <c r="G2152" i="2"/>
  <c r="H2151" i="2"/>
  <c r="G2151" i="2"/>
  <c r="H2150" i="2"/>
  <c r="G2150" i="2"/>
  <c r="H2149" i="2"/>
  <c r="G2149" i="2"/>
  <c r="H2148" i="2"/>
  <c r="G2148" i="2"/>
  <c r="H2147" i="2"/>
  <c r="G2147" i="2"/>
  <c r="H2146" i="2"/>
  <c r="G2146" i="2"/>
  <c r="H2145" i="2"/>
  <c r="G2145" i="2"/>
  <c r="H2144" i="2"/>
  <c r="G2144" i="2"/>
  <c r="H2143" i="2"/>
  <c r="G2143" i="2"/>
  <c r="H2142" i="2"/>
  <c r="G2142" i="2"/>
  <c r="H2141" i="2"/>
  <c r="G2141" i="2"/>
  <c r="H2140" i="2"/>
  <c r="G2140" i="2"/>
  <c r="H2139" i="2"/>
  <c r="G2139" i="2"/>
  <c r="H2138" i="2"/>
  <c r="G2138" i="2"/>
  <c r="H2137" i="2"/>
  <c r="G2137" i="2"/>
  <c r="H2136" i="2"/>
  <c r="G2136" i="2"/>
  <c r="H2135" i="2"/>
  <c r="G2135" i="2"/>
  <c r="H2134" i="2"/>
  <c r="G2134" i="2"/>
  <c r="H2133" i="2"/>
  <c r="G2133" i="2"/>
  <c r="H2132" i="2"/>
  <c r="G2132" i="2"/>
  <c r="H2131" i="2"/>
  <c r="G2131" i="2"/>
  <c r="H2130" i="2"/>
  <c r="G2130" i="2"/>
  <c r="H2129" i="2"/>
  <c r="G2129" i="2"/>
  <c r="H2128" i="2"/>
  <c r="G2128" i="2"/>
  <c r="H2127" i="2"/>
  <c r="G2127" i="2"/>
  <c r="H2126" i="2"/>
  <c r="G2126" i="2"/>
  <c r="H2125" i="2"/>
  <c r="G2125" i="2"/>
  <c r="H2124" i="2"/>
  <c r="G2124" i="2"/>
  <c r="H2123" i="2"/>
  <c r="G2123" i="2"/>
  <c r="H2122" i="2"/>
  <c r="G2122" i="2"/>
  <c r="H2121" i="2"/>
  <c r="G2121" i="2"/>
  <c r="H2120" i="2"/>
  <c r="G2120" i="2"/>
  <c r="H2119" i="2"/>
  <c r="G2119" i="2"/>
  <c r="H2118" i="2"/>
  <c r="G2118" i="2"/>
  <c r="H2117" i="2"/>
  <c r="G2117" i="2"/>
  <c r="H2116" i="2"/>
  <c r="G2116" i="2"/>
  <c r="H2115" i="2"/>
  <c r="G2115" i="2"/>
  <c r="H2114" i="2"/>
  <c r="G2114" i="2"/>
  <c r="H2113" i="2"/>
  <c r="G2113" i="2"/>
  <c r="H2112" i="2"/>
  <c r="G2112" i="2"/>
  <c r="H2111" i="2"/>
  <c r="G2111" i="2"/>
  <c r="H2110" i="2"/>
  <c r="G2110" i="2"/>
  <c r="H2109" i="2"/>
  <c r="G2109" i="2"/>
  <c r="H2108" i="2"/>
  <c r="G2108" i="2"/>
  <c r="H2107" i="2"/>
  <c r="G2107" i="2"/>
  <c r="H2106" i="2"/>
  <c r="G2106" i="2"/>
  <c r="H2105" i="2"/>
  <c r="G2105" i="2"/>
  <c r="H2104" i="2"/>
  <c r="G2104" i="2"/>
  <c r="H2103" i="2"/>
  <c r="G2103" i="2"/>
  <c r="H2102" i="2"/>
  <c r="G2102" i="2"/>
  <c r="H2101" i="2"/>
  <c r="G2101" i="2"/>
  <c r="H2100" i="2"/>
  <c r="G2100" i="2"/>
  <c r="H2099" i="2"/>
  <c r="G2099" i="2"/>
  <c r="H2098" i="2"/>
  <c r="G2098" i="2"/>
  <c r="H2097" i="2"/>
  <c r="G2097" i="2"/>
  <c r="H2096" i="2"/>
  <c r="G2096" i="2"/>
  <c r="H2095" i="2"/>
  <c r="G2095" i="2"/>
  <c r="H2094" i="2"/>
  <c r="G2094" i="2"/>
  <c r="H2093" i="2"/>
  <c r="G2093" i="2"/>
  <c r="H2092" i="2"/>
  <c r="G2092" i="2"/>
  <c r="H2091" i="2"/>
  <c r="G2091" i="2"/>
  <c r="H2090" i="2"/>
  <c r="G2090" i="2"/>
  <c r="H2089" i="2"/>
  <c r="G2089" i="2"/>
  <c r="H2088" i="2"/>
  <c r="G2088" i="2"/>
  <c r="H2087" i="2"/>
  <c r="G2087" i="2"/>
  <c r="H2086" i="2"/>
  <c r="G2086" i="2"/>
  <c r="H2085" i="2"/>
  <c r="G2085" i="2"/>
  <c r="H2084" i="2"/>
  <c r="G2084" i="2"/>
  <c r="H2083" i="2"/>
  <c r="G2083" i="2"/>
  <c r="H2082" i="2"/>
  <c r="G2082" i="2"/>
  <c r="H2081" i="2"/>
  <c r="G2081" i="2"/>
  <c r="H2080" i="2"/>
  <c r="G2080" i="2"/>
  <c r="H2079" i="2"/>
  <c r="G2079" i="2"/>
  <c r="H2078" i="2"/>
  <c r="G2078" i="2"/>
  <c r="H2077" i="2"/>
  <c r="G2077" i="2"/>
  <c r="H2076" i="2"/>
  <c r="G2076" i="2"/>
  <c r="H2075" i="2"/>
  <c r="G2075" i="2"/>
  <c r="H2074" i="2"/>
  <c r="G2074" i="2"/>
  <c r="H2073" i="2"/>
  <c r="G2073" i="2"/>
  <c r="H2072" i="2"/>
  <c r="G2072" i="2"/>
  <c r="H2071" i="2"/>
  <c r="G2071" i="2"/>
  <c r="H2070" i="2"/>
  <c r="G2070" i="2"/>
  <c r="H2069" i="2"/>
  <c r="G2069" i="2"/>
  <c r="H2068" i="2"/>
  <c r="G2068" i="2"/>
  <c r="H2067" i="2"/>
  <c r="G2067" i="2"/>
  <c r="H2066" i="2"/>
  <c r="G2066" i="2"/>
  <c r="H2065" i="2"/>
  <c r="G2065" i="2"/>
  <c r="H2064" i="2"/>
  <c r="G2064" i="2"/>
  <c r="H2063" i="2"/>
  <c r="G2063" i="2"/>
  <c r="H2062" i="2"/>
  <c r="G2062" i="2"/>
  <c r="H2061" i="2"/>
  <c r="G2061" i="2"/>
  <c r="H2060" i="2"/>
  <c r="G2060" i="2"/>
  <c r="H2059" i="2"/>
  <c r="G2059" i="2"/>
  <c r="H2058" i="2"/>
  <c r="G2058" i="2"/>
  <c r="H2057" i="2"/>
  <c r="G2057" i="2"/>
  <c r="H2056" i="2"/>
  <c r="G2056" i="2"/>
  <c r="H2055" i="2"/>
  <c r="G2055" i="2"/>
  <c r="H2054" i="2"/>
  <c r="G2054" i="2"/>
  <c r="H2053" i="2"/>
  <c r="G2053" i="2"/>
  <c r="H2052" i="2"/>
  <c r="G2052" i="2"/>
  <c r="H2051" i="2"/>
  <c r="G2051" i="2"/>
  <c r="H2050" i="2"/>
  <c r="G2050" i="2"/>
  <c r="H2049" i="2"/>
  <c r="G2049" i="2"/>
  <c r="H2048" i="2"/>
  <c r="G2048" i="2"/>
  <c r="H2047" i="2"/>
  <c r="G2047" i="2"/>
  <c r="H2046" i="2"/>
  <c r="G2046" i="2"/>
  <c r="H2045" i="2"/>
  <c r="G2045" i="2"/>
  <c r="H2044" i="2"/>
  <c r="G2044" i="2"/>
  <c r="H2043" i="2"/>
  <c r="G2043" i="2"/>
  <c r="H2042" i="2"/>
  <c r="G2042" i="2"/>
  <c r="H2041" i="2"/>
  <c r="G2041" i="2"/>
  <c r="H2040" i="2"/>
  <c r="G2040" i="2"/>
  <c r="H2039" i="2"/>
  <c r="G2039" i="2"/>
  <c r="H2038" i="2"/>
  <c r="G2038" i="2"/>
  <c r="H2037" i="2"/>
  <c r="G2037" i="2"/>
  <c r="H2036" i="2"/>
  <c r="G2036" i="2"/>
  <c r="H2035" i="2"/>
  <c r="G2035" i="2"/>
  <c r="H2034" i="2"/>
  <c r="G2034" i="2"/>
  <c r="H2033" i="2"/>
  <c r="G2033" i="2"/>
  <c r="H2032" i="2"/>
  <c r="G2032" i="2"/>
  <c r="H2031" i="2"/>
  <c r="G2031" i="2"/>
  <c r="H2030" i="2"/>
  <c r="G2030" i="2"/>
  <c r="H2029" i="2"/>
  <c r="G2029" i="2"/>
  <c r="H2028" i="2"/>
  <c r="G2028" i="2"/>
  <c r="H2027" i="2"/>
  <c r="G2027" i="2"/>
  <c r="H2026" i="2"/>
  <c r="G2026" i="2"/>
  <c r="H2025" i="2"/>
  <c r="G2025" i="2"/>
  <c r="H2024" i="2"/>
  <c r="G2024" i="2"/>
  <c r="H2023" i="2"/>
  <c r="G2023" i="2"/>
  <c r="H2022" i="2"/>
  <c r="G2022" i="2"/>
  <c r="H2021" i="2"/>
  <c r="G2021" i="2"/>
  <c r="H2020" i="2"/>
  <c r="G2020" i="2"/>
  <c r="H2019" i="2"/>
  <c r="G2019" i="2"/>
  <c r="H2018" i="2"/>
  <c r="G2018" i="2"/>
  <c r="H2017" i="2"/>
  <c r="G2017" i="2"/>
  <c r="H2016" i="2"/>
  <c r="G2016" i="2"/>
  <c r="H2015" i="2"/>
  <c r="G2015" i="2"/>
  <c r="H2014" i="2"/>
  <c r="G2014" i="2"/>
  <c r="H2013" i="2"/>
  <c r="G2013" i="2"/>
  <c r="H2012" i="2"/>
  <c r="G2012" i="2"/>
  <c r="H2011" i="2"/>
  <c r="G2011" i="2"/>
  <c r="H2010" i="2"/>
  <c r="G2010" i="2"/>
  <c r="H2009" i="2"/>
  <c r="G2009" i="2"/>
  <c r="H2008" i="2"/>
  <c r="G2008" i="2"/>
  <c r="H2007" i="2"/>
  <c r="G2007" i="2"/>
  <c r="H2006" i="2"/>
  <c r="G2006" i="2"/>
  <c r="H2005" i="2"/>
  <c r="G2005" i="2"/>
  <c r="H2004" i="2"/>
  <c r="G2004" i="2"/>
  <c r="H2003" i="2"/>
  <c r="G2003" i="2"/>
  <c r="H2002" i="2"/>
  <c r="G2002" i="2"/>
  <c r="H2001" i="2"/>
  <c r="G2001" i="2"/>
  <c r="H2000" i="2"/>
  <c r="G2000" i="2"/>
  <c r="H1999" i="2"/>
  <c r="G1999" i="2"/>
  <c r="H1998" i="2"/>
  <c r="G1998" i="2"/>
  <c r="H1997" i="2"/>
  <c r="G1997" i="2"/>
  <c r="H1996" i="2"/>
  <c r="G1996" i="2"/>
  <c r="H1995" i="2"/>
  <c r="G1995" i="2"/>
  <c r="H1994" i="2"/>
  <c r="G1994" i="2"/>
  <c r="H1993" i="2"/>
  <c r="G1993" i="2"/>
  <c r="H1992" i="2"/>
  <c r="G1992" i="2"/>
  <c r="H1991" i="2"/>
  <c r="G1991" i="2"/>
  <c r="H1990" i="2"/>
  <c r="G1990" i="2"/>
  <c r="H1989" i="2"/>
  <c r="G1989" i="2"/>
  <c r="H1988" i="2"/>
  <c r="G1988" i="2"/>
  <c r="H1987" i="2"/>
  <c r="G1987" i="2"/>
  <c r="H1986" i="2"/>
  <c r="G1986" i="2"/>
  <c r="H1985" i="2"/>
  <c r="G1985" i="2"/>
  <c r="H1984" i="2"/>
  <c r="G1984" i="2"/>
  <c r="H1983" i="2"/>
  <c r="G1983" i="2"/>
  <c r="H1982" i="2"/>
  <c r="G1982" i="2"/>
  <c r="H1981" i="2"/>
  <c r="G1981" i="2"/>
  <c r="H1980" i="2"/>
  <c r="G1980" i="2"/>
  <c r="H1979" i="2"/>
  <c r="G1979" i="2"/>
  <c r="H1978" i="2"/>
  <c r="G1978" i="2"/>
  <c r="H1977" i="2"/>
  <c r="G1977" i="2"/>
  <c r="H1976" i="2"/>
  <c r="G1976" i="2"/>
  <c r="H1975" i="2"/>
  <c r="G1975" i="2"/>
  <c r="H1974" i="2"/>
  <c r="G1974" i="2"/>
  <c r="H1973" i="2"/>
  <c r="G1973" i="2"/>
  <c r="H1972" i="2"/>
  <c r="G1972" i="2"/>
  <c r="H1971" i="2"/>
  <c r="G1971" i="2"/>
  <c r="H1970" i="2"/>
  <c r="G1970" i="2"/>
  <c r="H1969" i="2"/>
  <c r="G1969" i="2"/>
  <c r="H1968" i="2"/>
  <c r="G1968" i="2"/>
  <c r="H1967" i="2"/>
  <c r="G1967" i="2"/>
  <c r="H1966" i="2"/>
  <c r="G1966" i="2"/>
  <c r="H1965" i="2"/>
  <c r="G1965" i="2"/>
  <c r="H1964" i="2"/>
  <c r="G1964" i="2"/>
  <c r="H1963" i="2"/>
  <c r="G1963" i="2"/>
  <c r="H1962" i="2"/>
  <c r="G1962" i="2"/>
  <c r="H1961" i="2"/>
  <c r="G1961" i="2"/>
  <c r="H1960" i="2"/>
  <c r="G1960" i="2"/>
  <c r="H1959" i="2"/>
  <c r="G1959" i="2"/>
  <c r="H1958" i="2"/>
  <c r="G1958" i="2"/>
  <c r="H1957" i="2"/>
  <c r="G1957" i="2"/>
  <c r="H1956" i="2"/>
  <c r="G1956" i="2"/>
  <c r="H1955" i="2"/>
  <c r="G1955" i="2"/>
  <c r="H1954" i="2"/>
  <c r="G1954" i="2"/>
  <c r="H1953" i="2"/>
  <c r="G1953" i="2"/>
  <c r="H1952" i="2"/>
  <c r="G1952" i="2"/>
  <c r="H1951" i="2"/>
  <c r="G1951" i="2"/>
  <c r="H1950" i="2"/>
  <c r="G1950" i="2"/>
  <c r="H1949" i="2"/>
  <c r="G1949" i="2"/>
  <c r="H1948" i="2"/>
  <c r="G1948" i="2"/>
  <c r="H1947" i="2"/>
  <c r="G1947" i="2"/>
  <c r="H1946" i="2"/>
  <c r="G1946" i="2"/>
  <c r="H1945" i="2"/>
  <c r="G1945" i="2"/>
  <c r="H1944" i="2"/>
  <c r="G1944" i="2"/>
  <c r="H1943" i="2"/>
  <c r="G1943" i="2"/>
  <c r="H1942" i="2"/>
  <c r="G1942" i="2"/>
  <c r="H1941" i="2"/>
  <c r="G1941" i="2"/>
  <c r="H1940" i="2"/>
  <c r="G1940" i="2"/>
  <c r="H1939" i="2"/>
  <c r="G1939" i="2"/>
  <c r="H1938" i="2"/>
  <c r="G1938" i="2"/>
  <c r="H1937" i="2"/>
  <c r="G1937" i="2"/>
  <c r="H1936" i="2"/>
  <c r="G1936" i="2"/>
  <c r="H1935" i="2"/>
  <c r="G1935" i="2"/>
  <c r="H1934" i="2"/>
  <c r="G1934" i="2"/>
  <c r="H1933" i="2"/>
  <c r="G1933" i="2"/>
  <c r="H1932" i="2"/>
  <c r="G1932" i="2"/>
  <c r="H1931" i="2"/>
  <c r="G1931" i="2"/>
  <c r="H1930" i="2"/>
  <c r="G1930" i="2"/>
  <c r="H1929" i="2"/>
  <c r="G1929" i="2"/>
  <c r="H1928" i="2"/>
  <c r="G1928" i="2"/>
  <c r="H1927" i="2"/>
  <c r="G1927" i="2"/>
  <c r="H1926" i="2"/>
  <c r="G1926" i="2"/>
  <c r="H1925" i="2"/>
  <c r="G1925" i="2"/>
  <c r="H1924" i="2"/>
  <c r="G1924" i="2"/>
  <c r="H1923" i="2"/>
  <c r="G1923" i="2"/>
  <c r="H1922" i="2"/>
  <c r="G1922" i="2"/>
  <c r="H1921" i="2"/>
  <c r="G1921" i="2"/>
  <c r="H1920" i="2"/>
  <c r="G1920" i="2"/>
  <c r="H1919" i="2"/>
  <c r="G1919" i="2"/>
  <c r="H1918" i="2"/>
  <c r="G1918" i="2"/>
  <c r="H1917" i="2"/>
  <c r="G1917" i="2"/>
  <c r="H1916" i="2"/>
  <c r="G1916" i="2"/>
  <c r="H1915" i="2"/>
  <c r="G1915" i="2"/>
  <c r="H1914" i="2"/>
  <c r="G1914" i="2"/>
  <c r="H1913" i="2"/>
  <c r="G1913" i="2"/>
  <c r="H1912" i="2"/>
  <c r="G1912" i="2"/>
  <c r="H1911" i="2"/>
  <c r="G1911" i="2"/>
  <c r="H1910" i="2"/>
  <c r="G1910" i="2"/>
  <c r="H1909" i="2"/>
  <c r="G1909" i="2"/>
  <c r="H1908" i="2"/>
  <c r="G1908" i="2"/>
  <c r="H1907" i="2"/>
  <c r="G1907" i="2"/>
  <c r="H1906" i="2"/>
  <c r="G1906" i="2"/>
  <c r="H1905" i="2"/>
  <c r="G1905" i="2"/>
  <c r="H1904" i="2"/>
  <c r="G1904" i="2"/>
  <c r="H1903" i="2"/>
  <c r="G1903" i="2"/>
  <c r="H1902" i="2"/>
  <c r="G1902" i="2"/>
  <c r="H1901" i="2"/>
  <c r="G1901" i="2"/>
  <c r="H1900" i="2"/>
  <c r="G1900" i="2"/>
  <c r="H1899" i="2"/>
  <c r="G1899" i="2"/>
  <c r="H1898" i="2"/>
  <c r="G1898" i="2"/>
  <c r="H1897" i="2"/>
  <c r="G1897" i="2"/>
  <c r="H1896" i="2"/>
  <c r="G1896" i="2"/>
  <c r="H1895" i="2"/>
  <c r="G1895" i="2"/>
  <c r="H1894" i="2"/>
  <c r="G1894" i="2"/>
  <c r="H1893" i="2"/>
  <c r="G1893" i="2"/>
  <c r="H1892" i="2"/>
  <c r="G1892" i="2"/>
  <c r="H1891" i="2"/>
  <c r="G1891" i="2"/>
  <c r="H1890" i="2"/>
  <c r="G1890" i="2"/>
  <c r="H1889" i="2"/>
  <c r="G1889" i="2"/>
  <c r="H1888" i="2"/>
  <c r="G1888" i="2"/>
  <c r="H1887" i="2"/>
  <c r="G1887" i="2"/>
  <c r="H1886" i="2"/>
  <c r="G1886" i="2"/>
  <c r="H1885" i="2"/>
  <c r="G1885" i="2"/>
  <c r="H1884" i="2"/>
  <c r="G1884" i="2"/>
  <c r="H1883" i="2"/>
  <c r="G1883" i="2"/>
  <c r="H1882" i="2"/>
  <c r="G1882" i="2"/>
  <c r="H1881" i="2"/>
  <c r="G1881" i="2"/>
  <c r="H1880" i="2"/>
  <c r="G1880" i="2"/>
  <c r="H1879" i="2"/>
  <c r="G1879" i="2"/>
  <c r="H1878" i="2"/>
  <c r="G1878" i="2"/>
  <c r="H1877" i="2"/>
  <c r="G1877" i="2"/>
  <c r="H1876" i="2"/>
  <c r="G1876" i="2"/>
  <c r="H1875" i="2"/>
  <c r="G1875" i="2"/>
  <c r="H1874" i="2"/>
  <c r="G1874" i="2"/>
  <c r="H1873" i="2"/>
  <c r="G1873" i="2"/>
  <c r="H1872" i="2"/>
  <c r="G1872" i="2"/>
  <c r="H1871" i="2"/>
  <c r="G1871" i="2"/>
  <c r="H1870" i="2"/>
  <c r="G1870" i="2"/>
  <c r="H1869" i="2"/>
  <c r="G1869" i="2"/>
  <c r="H1868" i="2"/>
  <c r="G1868" i="2"/>
  <c r="H1867" i="2"/>
  <c r="G1867" i="2"/>
  <c r="H1866" i="2"/>
  <c r="G1866" i="2"/>
  <c r="H1865" i="2"/>
  <c r="G1865" i="2"/>
  <c r="H1864" i="2"/>
  <c r="G1864" i="2"/>
  <c r="H1863" i="2"/>
  <c r="G1863" i="2"/>
  <c r="H1862" i="2"/>
  <c r="G1862" i="2"/>
  <c r="H1861" i="2"/>
  <c r="G1861" i="2"/>
  <c r="H1860" i="2"/>
  <c r="G1860" i="2"/>
  <c r="H1859" i="2"/>
  <c r="G1859" i="2"/>
  <c r="H1858" i="2"/>
  <c r="G1858" i="2"/>
  <c r="H1857" i="2"/>
  <c r="G1857" i="2"/>
  <c r="H1856" i="2"/>
  <c r="G1856" i="2"/>
  <c r="H1855" i="2"/>
  <c r="G1855" i="2"/>
  <c r="H1854" i="2"/>
  <c r="G1854" i="2"/>
  <c r="H1853" i="2"/>
  <c r="G1853" i="2"/>
  <c r="H1852" i="2"/>
  <c r="G1852" i="2"/>
  <c r="H1851" i="2"/>
  <c r="G1851" i="2"/>
  <c r="H1850" i="2"/>
  <c r="G1850" i="2"/>
  <c r="H1849" i="2"/>
  <c r="G1849" i="2"/>
  <c r="H1848" i="2"/>
  <c r="G1848" i="2"/>
  <c r="H1847" i="2"/>
  <c r="G1847" i="2"/>
  <c r="H1846" i="2"/>
  <c r="G1846" i="2"/>
  <c r="H1845" i="2"/>
  <c r="G1845" i="2"/>
  <c r="H1844" i="2"/>
  <c r="G1844" i="2"/>
  <c r="H1843" i="2"/>
  <c r="G1843" i="2"/>
  <c r="H1842" i="2"/>
  <c r="G1842" i="2"/>
  <c r="H1841" i="2"/>
  <c r="G1841" i="2"/>
  <c r="H1840" i="2"/>
  <c r="G1840" i="2"/>
  <c r="H1839" i="2"/>
  <c r="G1839" i="2"/>
  <c r="H1838" i="2"/>
  <c r="G1838" i="2"/>
  <c r="H1837" i="2"/>
  <c r="G1837" i="2"/>
  <c r="H1836" i="2"/>
  <c r="G1836" i="2"/>
  <c r="H1835" i="2"/>
  <c r="G1835" i="2"/>
  <c r="H1834" i="2"/>
  <c r="G1834" i="2"/>
  <c r="H1833" i="2"/>
  <c r="G1833" i="2"/>
  <c r="H1832" i="2"/>
  <c r="G1832" i="2"/>
  <c r="H1831" i="2"/>
  <c r="G1831" i="2"/>
  <c r="H1830" i="2"/>
  <c r="G1830" i="2"/>
  <c r="H1829" i="2"/>
  <c r="G1829" i="2"/>
  <c r="H1828" i="2"/>
  <c r="G1828" i="2"/>
  <c r="H1827" i="2"/>
  <c r="G1827" i="2"/>
  <c r="H1826" i="2"/>
  <c r="G1826" i="2"/>
  <c r="H1825" i="2"/>
  <c r="G1825" i="2"/>
  <c r="H1824" i="2"/>
  <c r="G1824" i="2"/>
  <c r="H1823" i="2"/>
  <c r="G1823" i="2"/>
  <c r="H1822" i="2"/>
  <c r="G1822" i="2"/>
  <c r="H1821" i="2"/>
  <c r="G1821" i="2"/>
  <c r="H1820" i="2"/>
  <c r="G1820" i="2"/>
  <c r="H1819" i="2"/>
  <c r="G1819" i="2"/>
  <c r="H1818" i="2"/>
  <c r="G1818" i="2"/>
  <c r="H1817" i="2"/>
  <c r="G1817" i="2"/>
  <c r="H1816" i="2"/>
  <c r="G1816" i="2"/>
  <c r="H1815" i="2"/>
  <c r="G1815" i="2"/>
  <c r="H1814" i="2"/>
  <c r="G1814" i="2"/>
  <c r="H1813" i="2"/>
  <c r="G1813" i="2"/>
  <c r="H1812" i="2"/>
  <c r="G1812" i="2"/>
  <c r="H1811" i="2"/>
  <c r="G1811" i="2"/>
  <c r="H1810" i="2"/>
  <c r="G1810" i="2"/>
  <c r="H1809" i="2"/>
  <c r="G1809" i="2"/>
  <c r="H1808" i="2"/>
  <c r="G1808" i="2"/>
  <c r="H1807" i="2"/>
  <c r="G1807" i="2"/>
  <c r="H1806" i="2"/>
  <c r="G1806" i="2"/>
  <c r="H1805" i="2"/>
  <c r="G1805" i="2"/>
  <c r="H1804" i="2"/>
  <c r="G1804" i="2"/>
  <c r="H1803" i="2"/>
  <c r="G1803" i="2"/>
  <c r="H1802" i="2"/>
  <c r="G1802" i="2"/>
  <c r="H1801" i="2"/>
  <c r="G1801" i="2"/>
  <c r="H1800" i="2"/>
  <c r="G1800" i="2"/>
  <c r="H1799" i="2"/>
  <c r="G1799" i="2"/>
  <c r="H1798" i="2"/>
  <c r="G1798" i="2"/>
  <c r="H1797" i="2"/>
  <c r="G1797" i="2"/>
  <c r="H1796" i="2"/>
  <c r="G1796" i="2"/>
  <c r="H1795" i="2"/>
  <c r="G1795" i="2"/>
  <c r="H1794" i="2"/>
  <c r="G1794" i="2"/>
  <c r="H1793" i="2"/>
  <c r="G1793" i="2"/>
  <c r="H1792" i="2"/>
  <c r="G1792" i="2"/>
  <c r="H1791" i="2"/>
  <c r="G1791" i="2"/>
  <c r="H1790" i="2"/>
  <c r="G1790" i="2"/>
  <c r="H1789" i="2"/>
  <c r="G1789" i="2"/>
  <c r="H1788" i="2"/>
  <c r="G1788" i="2"/>
  <c r="H1787" i="2"/>
  <c r="G1787" i="2"/>
  <c r="H1786" i="2"/>
  <c r="G1786" i="2"/>
  <c r="H1785" i="2"/>
  <c r="G1785" i="2"/>
  <c r="H1784" i="2"/>
  <c r="G1784" i="2"/>
  <c r="H1783" i="2"/>
  <c r="G1783" i="2"/>
  <c r="H1782" i="2"/>
  <c r="G1782" i="2"/>
  <c r="H1781" i="2"/>
  <c r="G1781" i="2"/>
  <c r="H1780" i="2"/>
  <c r="G1780" i="2"/>
  <c r="H1779" i="2"/>
  <c r="G1779" i="2"/>
  <c r="H1778" i="2"/>
  <c r="G1778" i="2"/>
  <c r="H1777" i="2"/>
  <c r="G1777" i="2"/>
  <c r="H1776" i="2"/>
  <c r="G1776" i="2"/>
  <c r="H1775" i="2"/>
  <c r="G1775" i="2"/>
  <c r="H1774" i="2"/>
  <c r="G1774" i="2"/>
  <c r="H1773" i="2"/>
  <c r="G1773" i="2"/>
  <c r="H1772" i="2"/>
  <c r="G1772" i="2"/>
  <c r="H1771" i="2"/>
  <c r="G1771" i="2"/>
  <c r="H1770" i="2"/>
  <c r="G1770" i="2"/>
  <c r="H1769" i="2"/>
  <c r="G1769" i="2"/>
  <c r="H1768" i="2"/>
  <c r="G1768" i="2"/>
  <c r="H1767" i="2"/>
  <c r="G1767" i="2"/>
  <c r="H1766" i="2"/>
  <c r="G1766" i="2"/>
  <c r="H1765" i="2"/>
  <c r="G1765" i="2"/>
  <c r="H1764" i="2"/>
  <c r="G1764" i="2"/>
  <c r="H1763" i="2"/>
  <c r="G1763" i="2"/>
  <c r="H1762" i="2"/>
  <c r="G1762" i="2"/>
  <c r="H1761" i="2"/>
  <c r="G1761" i="2"/>
  <c r="H1760" i="2"/>
  <c r="G1760" i="2"/>
  <c r="H1759" i="2"/>
  <c r="G1759" i="2"/>
  <c r="H1758" i="2"/>
  <c r="G1758" i="2"/>
  <c r="H1757" i="2"/>
  <c r="G1757" i="2"/>
  <c r="H1756" i="2"/>
  <c r="G1756" i="2"/>
  <c r="H1755" i="2"/>
  <c r="G1755" i="2"/>
  <c r="H1754" i="2"/>
  <c r="G1754" i="2"/>
  <c r="H1753" i="2"/>
  <c r="G1753" i="2"/>
  <c r="H1752" i="2"/>
  <c r="G1752" i="2"/>
  <c r="H1751" i="2"/>
  <c r="G1751" i="2"/>
  <c r="H1750" i="2"/>
  <c r="G1750" i="2"/>
  <c r="H1749" i="2"/>
  <c r="G1749" i="2"/>
  <c r="H1748" i="2"/>
  <c r="G1748" i="2"/>
  <c r="H1747" i="2"/>
  <c r="G1747" i="2"/>
  <c r="H1746" i="2"/>
  <c r="G1746" i="2"/>
  <c r="H1745" i="2"/>
  <c r="G1745" i="2"/>
  <c r="H1744" i="2"/>
  <c r="G1744" i="2"/>
  <c r="H1743" i="2"/>
  <c r="G1743" i="2"/>
  <c r="H1742" i="2"/>
  <c r="G1742" i="2"/>
  <c r="H1741" i="2"/>
  <c r="G1741" i="2"/>
  <c r="H1740" i="2"/>
  <c r="G1740" i="2"/>
  <c r="H1739" i="2"/>
  <c r="G1739" i="2"/>
  <c r="H1738" i="2"/>
  <c r="G1738" i="2"/>
  <c r="H1737" i="2"/>
  <c r="G1737" i="2"/>
  <c r="H1736" i="2"/>
  <c r="G1736" i="2"/>
  <c r="H1735" i="2"/>
  <c r="G1735" i="2"/>
  <c r="H1734" i="2"/>
  <c r="G1734" i="2"/>
  <c r="H1733" i="2"/>
  <c r="G1733" i="2"/>
  <c r="H1732" i="2"/>
  <c r="G1732" i="2"/>
  <c r="H1731" i="2"/>
  <c r="G1731" i="2"/>
  <c r="H1730" i="2"/>
  <c r="G1730" i="2"/>
  <c r="H1729" i="2"/>
  <c r="G1729" i="2"/>
  <c r="H1728" i="2"/>
  <c r="G1728" i="2"/>
  <c r="H1727" i="2"/>
  <c r="G1727" i="2"/>
  <c r="H1726" i="2"/>
  <c r="G1726" i="2"/>
  <c r="H1725" i="2"/>
  <c r="G1725" i="2"/>
  <c r="H1724" i="2"/>
  <c r="G1724" i="2"/>
  <c r="H1723" i="2"/>
  <c r="G1723" i="2"/>
  <c r="H1722" i="2"/>
  <c r="G1722" i="2"/>
  <c r="H1721" i="2"/>
  <c r="G1721" i="2"/>
  <c r="H1720" i="2"/>
  <c r="G1720" i="2"/>
  <c r="H1719" i="2"/>
  <c r="G1719" i="2"/>
  <c r="H1718" i="2"/>
  <c r="G1718" i="2"/>
  <c r="H1717" i="2"/>
  <c r="G1717" i="2"/>
  <c r="H1716" i="2"/>
  <c r="G1716" i="2"/>
  <c r="H1715" i="2"/>
  <c r="G1715" i="2"/>
  <c r="H1714" i="2"/>
  <c r="G1714" i="2"/>
  <c r="H1713" i="2"/>
  <c r="G1713" i="2"/>
  <c r="H1712" i="2"/>
  <c r="G1712" i="2"/>
  <c r="H1711" i="2"/>
  <c r="G1711" i="2"/>
  <c r="H1710" i="2"/>
  <c r="G1710" i="2"/>
  <c r="H1709" i="2"/>
  <c r="G1709" i="2"/>
  <c r="H1708" i="2"/>
  <c r="G1708" i="2"/>
  <c r="H1707" i="2"/>
  <c r="G1707" i="2"/>
  <c r="H1706" i="2"/>
  <c r="G1706" i="2"/>
  <c r="H1705" i="2"/>
  <c r="G1705" i="2"/>
  <c r="H1704" i="2"/>
  <c r="G1704" i="2"/>
  <c r="H1703" i="2"/>
  <c r="G1703" i="2"/>
  <c r="H1702" i="2"/>
  <c r="G1702" i="2"/>
  <c r="H1701" i="2"/>
  <c r="G1701" i="2"/>
  <c r="H1700" i="2"/>
  <c r="G1700" i="2"/>
  <c r="H1699" i="2"/>
  <c r="G1699" i="2"/>
  <c r="H1698" i="2"/>
  <c r="G1698" i="2"/>
  <c r="H1697" i="2"/>
  <c r="G1697" i="2"/>
  <c r="H1696" i="2"/>
  <c r="G1696" i="2"/>
  <c r="H1695" i="2"/>
  <c r="G1695" i="2"/>
  <c r="H1694" i="2"/>
  <c r="G1694" i="2"/>
  <c r="H1693" i="2"/>
  <c r="G1693" i="2"/>
  <c r="H1692" i="2"/>
  <c r="G1692" i="2"/>
  <c r="H1691" i="2"/>
  <c r="G1691" i="2"/>
  <c r="H1690" i="2"/>
  <c r="G1690" i="2"/>
  <c r="H1689" i="2"/>
  <c r="G1689" i="2"/>
  <c r="H1688" i="2"/>
  <c r="G1688" i="2"/>
  <c r="H1687" i="2"/>
  <c r="G1687" i="2"/>
  <c r="H1686" i="2"/>
  <c r="G1686" i="2"/>
  <c r="H1685" i="2"/>
  <c r="G1685" i="2"/>
  <c r="H1684" i="2"/>
  <c r="G1684" i="2"/>
  <c r="H1683" i="2"/>
  <c r="G1683" i="2"/>
  <c r="H1682" i="2"/>
  <c r="G1682" i="2"/>
  <c r="H1681" i="2"/>
  <c r="G1681" i="2"/>
  <c r="H1680" i="2"/>
  <c r="G1680" i="2"/>
  <c r="H1679" i="2"/>
  <c r="G1679" i="2"/>
  <c r="H1678" i="2"/>
  <c r="G1678" i="2"/>
  <c r="H1677" i="2"/>
  <c r="G1677" i="2"/>
  <c r="H1676" i="2"/>
  <c r="G1676" i="2"/>
  <c r="H1675" i="2"/>
  <c r="G1675" i="2"/>
  <c r="H1674" i="2"/>
  <c r="G1674" i="2"/>
  <c r="H1673" i="2"/>
  <c r="G1673" i="2"/>
  <c r="H1672" i="2"/>
  <c r="G1672" i="2"/>
  <c r="H1671" i="2"/>
  <c r="G1671" i="2"/>
  <c r="H1670" i="2"/>
  <c r="G1670" i="2"/>
  <c r="H1669" i="2"/>
  <c r="G1669" i="2"/>
  <c r="H1668" i="2"/>
  <c r="G1668" i="2"/>
  <c r="H1667" i="2"/>
  <c r="G1667" i="2"/>
  <c r="H1666" i="2"/>
  <c r="G1666" i="2"/>
  <c r="H1665" i="2"/>
  <c r="G1665" i="2"/>
  <c r="H1664" i="2"/>
  <c r="G1664" i="2"/>
  <c r="H1663" i="2"/>
  <c r="G1663" i="2"/>
  <c r="H1662" i="2"/>
  <c r="G1662" i="2"/>
  <c r="H1661" i="2"/>
  <c r="G1661" i="2"/>
  <c r="H1660" i="2"/>
  <c r="G1660" i="2"/>
  <c r="H1659" i="2"/>
  <c r="G1659" i="2"/>
  <c r="H1658" i="2"/>
  <c r="G1658" i="2"/>
  <c r="H1657" i="2"/>
  <c r="G1657" i="2"/>
  <c r="H1656" i="2"/>
  <c r="G1656" i="2"/>
  <c r="H1655" i="2"/>
  <c r="G1655" i="2"/>
  <c r="H1654" i="2"/>
  <c r="G1654" i="2"/>
  <c r="H1653" i="2"/>
  <c r="G1653" i="2"/>
  <c r="H1652" i="2"/>
  <c r="G1652" i="2"/>
  <c r="H1651" i="2"/>
  <c r="G1651" i="2"/>
  <c r="H1650" i="2"/>
  <c r="G1650" i="2"/>
  <c r="H1649" i="2"/>
  <c r="G1649" i="2"/>
  <c r="H1648" i="2"/>
  <c r="G1648" i="2"/>
  <c r="H1647" i="2"/>
  <c r="G1647" i="2"/>
  <c r="H1646" i="2"/>
  <c r="G1646" i="2"/>
  <c r="H1645" i="2"/>
  <c r="G1645" i="2"/>
  <c r="H1644" i="2"/>
  <c r="G1644" i="2"/>
  <c r="H1643" i="2"/>
  <c r="G1643" i="2"/>
  <c r="H1642" i="2"/>
  <c r="G1642" i="2"/>
  <c r="H1641" i="2"/>
  <c r="G1641" i="2"/>
  <c r="H1640" i="2"/>
  <c r="G1640" i="2"/>
  <c r="H1639" i="2"/>
  <c r="G1639" i="2"/>
  <c r="H1638" i="2"/>
  <c r="G1638" i="2"/>
  <c r="H1637" i="2"/>
  <c r="G1637" i="2"/>
  <c r="H1636" i="2"/>
  <c r="G1636" i="2"/>
  <c r="H1635" i="2"/>
  <c r="G1635" i="2"/>
  <c r="H1634" i="2"/>
  <c r="G1634" i="2"/>
  <c r="H1633" i="2"/>
  <c r="G1633" i="2"/>
  <c r="H1632" i="2"/>
  <c r="G1632" i="2"/>
  <c r="H1631" i="2"/>
  <c r="G1631" i="2"/>
  <c r="H1630" i="2"/>
  <c r="G1630" i="2"/>
  <c r="H1629" i="2"/>
  <c r="G1629" i="2"/>
  <c r="H1628" i="2"/>
  <c r="G1628" i="2"/>
  <c r="H1627" i="2"/>
  <c r="G1627" i="2"/>
  <c r="H1626" i="2"/>
  <c r="G1626" i="2"/>
  <c r="H1625" i="2"/>
  <c r="G1625" i="2"/>
  <c r="H1624" i="2"/>
  <c r="G1624" i="2"/>
  <c r="H1623" i="2"/>
  <c r="G1623" i="2"/>
  <c r="H1622" i="2"/>
  <c r="G1622" i="2"/>
  <c r="H1621" i="2"/>
  <c r="G1621" i="2"/>
  <c r="H1620" i="2"/>
  <c r="G1620" i="2"/>
  <c r="H1619" i="2"/>
  <c r="G1619" i="2"/>
  <c r="H1618" i="2"/>
  <c r="G1618" i="2"/>
  <c r="H1617" i="2"/>
  <c r="G1617" i="2"/>
  <c r="H1616" i="2"/>
  <c r="G1616" i="2"/>
  <c r="H1615" i="2"/>
  <c r="G1615" i="2"/>
  <c r="H1614" i="2"/>
  <c r="G1614" i="2"/>
  <c r="H1613" i="2"/>
  <c r="G1613" i="2"/>
  <c r="H1612" i="2"/>
  <c r="G1612" i="2"/>
  <c r="H1611" i="2"/>
  <c r="G1611" i="2"/>
  <c r="H1610" i="2"/>
  <c r="G1610" i="2"/>
  <c r="H1609" i="2"/>
  <c r="G1609" i="2"/>
  <c r="H1608" i="2"/>
  <c r="G1608" i="2"/>
  <c r="H1607" i="2"/>
  <c r="G1607" i="2"/>
  <c r="H1606" i="2"/>
  <c r="G1606" i="2"/>
  <c r="H1605" i="2"/>
  <c r="G1605" i="2"/>
  <c r="H1604" i="2"/>
  <c r="G1604" i="2"/>
  <c r="H1603" i="2"/>
  <c r="G1603" i="2"/>
  <c r="H1602" i="2"/>
  <c r="G1602" i="2"/>
  <c r="H1601" i="2"/>
  <c r="G1601" i="2"/>
  <c r="H1600" i="2"/>
  <c r="G1600" i="2"/>
  <c r="H1599" i="2"/>
  <c r="G1599" i="2"/>
  <c r="H1598" i="2"/>
  <c r="G1598" i="2"/>
  <c r="H1597" i="2"/>
  <c r="G1597" i="2"/>
  <c r="H1596" i="2"/>
  <c r="G1596" i="2"/>
  <c r="H1595" i="2"/>
  <c r="G1595" i="2"/>
  <c r="H1594" i="2"/>
  <c r="G1594" i="2"/>
  <c r="H1593" i="2"/>
  <c r="G1593" i="2"/>
  <c r="H1592" i="2"/>
  <c r="G1592" i="2"/>
  <c r="H1591" i="2"/>
  <c r="G1591" i="2"/>
  <c r="H1590" i="2"/>
  <c r="G1590" i="2"/>
  <c r="H1589" i="2"/>
  <c r="G1589" i="2"/>
  <c r="H1588" i="2"/>
  <c r="G1588" i="2"/>
  <c r="H1587" i="2"/>
  <c r="G1587" i="2"/>
  <c r="H1586" i="2"/>
  <c r="G1586" i="2"/>
  <c r="H1585" i="2"/>
  <c r="G1585" i="2"/>
  <c r="H1584" i="2"/>
  <c r="G1584" i="2"/>
  <c r="H1583" i="2"/>
  <c r="G1583" i="2"/>
  <c r="H1582" i="2"/>
  <c r="G1582" i="2"/>
  <c r="H1581" i="2"/>
  <c r="G1581" i="2"/>
  <c r="H1580" i="2"/>
  <c r="G1580" i="2"/>
  <c r="H1579" i="2"/>
  <c r="G1579" i="2"/>
  <c r="H1578" i="2"/>
  <c r="G1578" i="2"/>
  <c r="H1577" i="2"/>
  <c r="G1577" i="2"/>
  <c r="H1576" i="2"/>
  <c r="G1576" i="2"/>
  <c r="H1575" i="2"/>
  <c r="G1575" i="2"/>
  <c r="H1574" i="2"/>
  <c r="G1574" i="2"/>
  <c r="H1573" i="2"/>
  <c r="G1573" i="2"/>
  <c r="H1572" i="2"/>
  <c r="G1572" i="2"/>
  <c r="H1571" i="2"/>
  <c r="G1571" i="2"/>
  <c r="H1570" i="2"/>
  <c r="G1570" i="2"/>
  <c r="H1569" i="2"/>
  <c r="G1569" i="2"/>
  <c r="H1568" i="2"/>
  <c r="G1568" i="2"/>
  <c r="H1567" i="2"/>
  <c r="G1567" i="2"/>
  <c r="H1566" i="2"/>
  <c r="G1566" i="2"/>
  <c r="H1565" i="2"/>
  <c r="G1565" i="2"/>
  <c r="H1564" i="2"/>
  <c r="G1564" i="2"/>
  <c r="H1563" i="2"/>
  <c r="G1563" i="2"/>
  <c r="H1562" i="2"/>
  <c r="G1562" i="2"/>
  <c r="H1561" i="2"/>
  <c r="G1561" i="2"/>
  <c r="H1560" i="2"/>
  <c r="G1560" i="2"/>
  <c r="H1559" i="2"/>
  <c r="G1559" i="2"/>
  <c r="H1558" i="2"/>
  <c r="G1558" i="2"/>
  <c r="H1557" i="2"/>
  <c r="G1557" i="2"/>
  <c r="H1556" i="2"/>
  <c r="G1556" i="2"/>
  <c r="H1555" i="2"/>
  <c r="G1555" i="2"/>
  <c r="H1554" i="2"/>
  <c r="G1554" i="2"/>
  <c r="H1553" i="2"/>
  <c r="G1553" i="2"/>
  <c r="H1552" i="2"/>
  <c r="G1552" i="2"/>
  <c r="H1551" i="2"/>
  <c r="G1551" i="2"/>
  <c r="H1550" i="2"/>
  <c r="G1550" i="2"/>
  <c r="H1549" i="2"/>
  <c r="G1549" i="2"/>
  <c r="H1548" i="2"/>
  <c r="G1548" i="2"/>
  <c r="H1547" i="2"/>
  <c r="G1547" i="2"/>
  <c r="H1546" i="2"/>
  <c r="G1546" i="2"/>
  <c r="H1545" i="2"/>
  <c r="G1545" i="2"/>
  <c r="H1544" i="2"/>
  <c r="G1544" i="2"/>
  <c r="H1543" i="2"/>
  <c r="G1543" i="2"/>
  <c r="H1542" i="2"/>
  <c r="G1542" i="2"/>
  <c r="H1541" i="2"/>
  <c r="G1541" i="2"/>
  <c r="H1540" i="2"/>
  <c r="G1540" i="2"/>
  <c r="H1539" i="2"/>
  <c r="G1539" i="2"/>
  <c r="H1538" i="2"/>
  <c r="G1538" i="2"/>
  <c r="H1537" i="2"/>
  <c r="G1537" i="2"/>
  <c r="H1536" i="2"/>
  <c r="G1536" i="2"/>
  <c r="H1535" i="2"/>
  <c r="G1535" i="2"/>
  <c r="H1534" i="2"/>
  <c r="G1534" i="2"/>
  <c r="H1533" i="2"/>
  <c r="G1533" i="2"/>
  <c r="H1532" i="2"/>
  <c r="G1532" i="2"/>
  <c r="H1531" i="2"/>
  <c r="G1531" i="2"/>
  <c r="H1530" i="2"/>
  <c r="G1530" i="2"/>
  <c r="H1529" i="2"/>
  <c r="G1529" i="2"/>
  <c r="H1528" i="2"/>
  <c r="G1528" i="2"/>
  <c r="H1527" i="2"/>
  <c r="G1527" i="2"/>
  <c r="H1526" i="2"/>
  <c r="G1526" i="2"/>
  <c r="H1525" i="2"/>
  <c r="G1525" i="2"/>
  <c r="H1524" i="2"/>
  <c r="G1524" i="2"/>
  <c r="H1523" i="2"/>
  <c r="G1523" i="2"/>
  <c r="H1522" i="2"/>
  <c r="G1522" i="2"/>
  <c r="H1521" i="2"/>
  <c r="G1521" i="2"/>
  <c r="H1520" i="2"/>
  <c r="G1520" i="2"/>
  <c r="H1519" i="2"/>
  <c r="G1519" i="2"/>
  <c r="H1518" i="2"/>
  <c r="G1518" i="2"/>
  <c r="H1517" i="2"/>
  <c r="G1517" i="2"/>
  <c r="H1516" i="2"/>
  <c r="G1516" i="2"/>
  <c r="H1515" i="2"/>
  <c r="G1515" i="2"/>
  <c r="H1514" i="2"/>
  <c r="G1514" i="2"/>
  <c r="H1513" i="2"/>
  <c r="G1513" i="2"/>
  <c r="H1512" i="2"/>
  <c r="G1512" i="2"/>
  <c r="H1511" i="2"/>
  <c r="G1511" i="2"/>
  <c r="H1510" i="2"/>
  <c r="G1510" i="2"/>
  <c r="H1509" i="2"/>
  <c r="G1509" i="2"/>
  <c r="H1508" i="2"/>
  <c r="G1508" i="2"/>
  <c r="H1507" i="2"/>
  <c r="G1507" i="2"/>
  <c r="H1506" i="2"/>
  <c r="G1506" i="2"/>
  <c r="H1505" i="2"/>
  <c r="G1505" i="2"/>
  <c r="H1504" i="2"/>
  <c r="G1504" i="2"/>
  <c r="H1503" i="2"/>
  <c r="G1503" i="2"/>
  <c r="H1502" i="2"/>
  <c r="G1502" i="2"/>
  <c r="H1501" i="2"/>
  <c r="G1501" i="2"/>
  <c r="H1500" i="2"/>
  <c r="G1500" i="2"/>
  <c r="H1499" i="2"/>
  <c r="G1499" i="2"/>
  <c r="H1498" i="2"/>
  <c r="G1498" i="2"/>
  <c r="H1497" i="2"/>
  <c r="G1497" i="2"/>
  <c r="H1496" i="2"/>
  <c r="G1496" i="2"/>
  <c r="H1495" i="2"/>
  <c r="G1495" i="2"/>
  <c r="H1494" i="2"/>
  <c r="G1494" i="2"/>
  <c r="H1493" i="2"/>
  <c r="G1493" i="2"/>
  <c r="H1492" i="2"/>
  <c r="G1492" i="2"/>
  <c r="H1491" i="2"/>
  <c r="G1491" i="2"/>
  <c r="H1490" i="2"/>
  <c r="G1490" i="2"/>
  <c r="H1489" i="2"/>
  <c r="G1489" i="2"/>
  <c r="H1488" i="2"/>
  <c r="G1488" i="2"/>
  <c r="H1487" i="2"/>
  <c r="G1487" i="2"/>
  <c r="H1486" i="2"/>
  <c r="G1486" i="2"/>
  <c r="H1485" i="2"/>
  <c r="G1485" i="2"/>
  <c r="H1484" i="2"/>
  <c r="G1484" i="2"/>
  <c r="H1483" i="2"/>
  <c r="G1483" i="2"/>
  <c r="H1482" i="2"/>
  <c r="G1482" i="2"/>
  <c r="H1481" i="2"/>
  <c r="G1481" i="2"/>
  <c r="H1480" i="2"/>
  <c r="G1480" i="2"/>
  <c r="H1479" i="2"/>
  <c r="G1479" i="2"/>
  <c r="H1478" i="2"/>
  <c r="G1478" i="2"/>
  <c r="H1477" i="2"/>
  <c r="G1477" i="2"/>
  <c r="H1476" i="2"/>
  <c r="G1476" i="2"/>
  <c r="H1475" i="2"/>
  <c r="G1475" i="2"/>
  <c r="H1474" i="2"/>
  <c r="G1474" i="2"/>
  <c r="H1473" i="2"/>
  <c r="G1473" i="2"/>
  <c r="H1472" i="2"/>
  <c r="G1472" i="2"/>
  <c r="H1471" i="2"/>
  <c r="G1471" i="2"/>
  <c r="H1470" i="2"/>
  <c r="G1470" i="2"/>
  <c r="H1469" i="2"/>
  <c r="G1469" i="2"/>
  <c r="H1468" i="2"/>
  <c r="G1468" i="2"/>
  <c r="H1467" i="2"/>
  <c r="G1467" i="2"/>
  <c r="H1466" i="2"/>
  <c r="G1466" i="2"/>
  <c r="H1465" i="2"/>
  <c r="G1465" i="2"/>
  <c r="H1464" i="2"/>
  <c r="G1464" i="2"/>
  <c r="H1463" i="2"/>
  <c r="G1463" i="2"/>
  <c r="H1462" i="2"/>
  <c r="G1462" i="2"/>
  <c r="H1461" i="2"/>
  <c r="G1461" i="2"/>
  <c r="H1460" i="2"/>
  <c r="G1460" i="2"/>
  <c r="H1459" i="2"/>
  <c r="G1459" i="2"/>
  <c r="H1458" i="2"/>
  <c r="G1458" i="2"/>
  <c r="H1457" i="2"/>
  <c r="G1457" i="2"/>
  <c r="H1456" i="2"/>
  <c r="G1456" i="2"/>
  <c r="H1455" i="2"/>
  <c r="G1455" i="2"/>
  <c r="H1454" i="2"/>
  <c r="G1454" i="2"/>
  <c r="H1453" i="2"/>
  <c r="G1453" i="2"/>
  <c r="H1452" i="2"/>
  <c r="G1452" i="2"/>
  <c r="H1451" i="2"/>
  <c r="G1451" i="2"/>
  <c r="H1450" i="2"/>
  <c r="G1450" i="2"/>
  <c r="H1449" i="2"/>
  <c r="G1449" i="2"/>
  <c r="H1448" i="2"/>
  <c r="G1448" i="2"/>
  <c r="H1447" i="2"/>
  <c r="G1447" i="2"/>
  <c r="H1446" i="2"/>
  <c r="G1446" i="2"/>
  <c r="H1445" i="2"/>
  <c r="G1445" i="2"/>
  <c r="H1444" i="2"/>
  <c r="G1444" i="2"/>
  <c r="H1443" i="2"/>
  <c r="G1443" i="2"/>
  <c r="H1442" i="2"/>
  <c r="G1442" i="2"/>
  <c r="H1441" i="2"/>
  <c r="G1441" i="2"/>
  <c r="H1440" i="2"/>
  <c r="G1440" i="2"/>
  <c r="H1439" i="2"/>
  <c r="G1439" i="2"/>
  <c r="H1438" i="2"/>
  <c r="G1438" i="2"/>
  <c r="H1437" i="2"/>
  <c r="G1437" i="2"/>
  <c r="H1436" i="2"/>
  <c r="G1436" i="2"/>
  <c r="H1435" i="2"/>
  <c r="G1435" i="2"/>
  <c r="H1434" i="2"/>
  <c r="G1434" i="2"/>
  <c r="H1433" i="2"/>
  <c r="G1433" i="2"/>
  <c r="H1432" i="2"/>
  <c r="G1432" i="2"/>
  <c r="H1431" i="2"/>
  <c r="G1431" i="2"/>
  <c r="H1430" i="2"/>
  <c r="G1430" i="2"/>
  <c r="H1429" i="2"/>
  <c r="G1429" i="2"/>
  <c r="H1428" i="2"/>
  <c r="G1428" i="2"/>
  <c r="H1427" i="2"/>
  <c r="G1427" i="2"/>
  <c r="H1426" i="2"/>
  <c r="G1426" i="2"/>
  <c r="H1425" i="2"/>
  <c r="G1425" i="2"/>
  <c r="H1424" i="2"/>
  <c r="G1424" i="2"/>
  <c r="H1423" i="2"/>
  <c r="G1423" i="2"/>
  <c r="H1422" i="2"/>
  <c r="G1422" i="2"/>
  <c r="H1421" i="2"/>
  <c r="G1421" i="2"/>
  <c r="H1420" i="2"/>
  <c r="G1420" i="2"/>
  <c r="H1419" i="2"/>
  <c r="G1419" i="2"/>
  <c r="H1418" i="2"/>
  <c r="G1418" i="2"/>
  <c r="H1417" i="2"/>
  <c r="G1417" i="2"/>
  <c r="H1416" i="2"/>
  <c r="G1416" i="2"/>
  <c r="H1415" i="2"/>
  <c r="G1415" i="2"/>
  <c r="H1414" i="2"/>
  <c r="G1414" i="2"/>
  <c r="H1413" i="2"/>
  <c r="G1413" i="2"/>
  <c r="H1412" i="2"/>
  <c r="G1412" i="2"/>
  <c r="H1411" i="2"/>
  <c r="G1411" i="2"/>
  <c r="H1410" i="2"/>
  <c r="G1410" i="2"/>
  <c r="H1409" i="2"/>
  <c r="G1409" i="2"/>
  <c r="H1408" i="2"/>
  <c r="G1408" i="2"/>
  <c r="H1407" i="2"/>
  <c r="G1407" i="2"/>
  <c r="H1406" i="2"/>
  <c r="G1406" i="2"/>
  <c r="H1405" i="2"/>
  <c r="G1405" i="2"/>
  <c r="H1404" i="2"/>
  <c r="G1404" i="2"/>
  <c r="H1403" i="2"/>
  <c r="G1403" i="2"/>
  <c r="H1402" i="2"/>
  <c r="G1402" i="2"/>
  <c r="H1401" i="2"/>
  <c r="G1401" i="2"/>
  <c r="H1400" i="2"/>
  <c r="G1400" i="2"/>
  <c r="H1399" i="2"/>
  <c r="G1399" i="2"/>
  <c r="H1398" i="2"/>
  <c r="G1398" i="2"/>
  <c r="H1397" i="2"/>
  <c r="G1397" i="2"/>
  <c r="H1396" i="2"/>
  <c r="G1396" i="2"/>
  <c r="H1395" i="2"/>
  <c r="G1395" i="2"/>
  <c r="H1394" i="2"/>
  <c r="G1394" i="2"/>
  <c r="H1393" i="2"/>
  <c r="G1393" i="2"/>
  <c r="H1392" i="2"/>
  <c r="G1392" i="2"/>
  <c r="H1391" i="2"/>
  <c r="G1391" i="2"/>
  <c r="H1390" i="2"/>
  <c r="G1390" i="2"/>
  <c r="H1389" i="2"/>
  <c r="G1389" i="2"/>
  <c r="H1388" i="2"/>
  <c r="G1388" i="2"/>
  <c r="H1387" i="2"/>
  <c r="G1387" i="2"/>
  <c r="H1386" i="2"/>
  <c r="G1386" i="2"/>
  <c r="H1385" i="2"/>
  <c r="G1385" i="2"/>
  <c r="H1384" i="2"/>
  <c r="G1384" i="2"/>
  <c r="H1383" i="2"/>
  <c r="G1383" i="2"/>
  <c r="H1382" i="2"/>
  <c r="G1382" i="2"/>
  <c r="H1381" i="2"/>
  <c r="G1381" i="2"/>
  <c r="H1380" i="2"/>
  <c r="G1380" i="2"/>
  <c r="H1379" i="2"/>
  <c r="G1379" i="2"/>
  <c r="H1378" i="2"/>
  <c r="G1378" i="2"/>
  <c r="H1377" i="2"/>
  <c r="G1377" i="2"/>
  <c r="H1376" i="2"/>
  <c r="G1376" i="2"/>
  <c r="H1375" i="2"/>
  <c r="G1375" i="2"/>
  <c r="H1374" i="2"/>
  <c r="G1374" i="2"/>
  <c r="H1373" i="2"/>
  <c r="G1373" i="2"/>
  <c r="H1372" i="2"/>
  <c r="G1372" i="2"/>
  <c r="H1371" i="2"/>
  <c r="G1371" i="2"/>
  <c r="H1370" i="2"/>
  <c r="G1370" i="2"/>
  <c r="H1369" i="2"/>
  <c r="G1369" i="2"/>
  <c r="H1368" i="2"/>
  <c r="G1368" i="2"/>
  <c r="H1367" i="2"/>
  <c r="G1367" i="2"/>
  <c r="H1366" i="2"/>
  <c r="G1366" i="2"/>
  <c r="H1365" i="2"/>
  <c r="G1365" i="2"/>
  <c r="H1364" i="2"/>
  <c r="G1364" i="2"/>
  <c r="H1363" i="2"/>
  <c r="G1363" i="2"/>
  <c r="H1362" i="2"/>
  <c r="G1362" i="2"/>
  <c r="H1361" i="2"/>
  <c r="G1361" i="2"/>
  <c r="H1360" i="2"/>
  <c r="G1360" i="2"/>
  <c r="H1359" i="2"/>
  <c r="G1359" i="2"/>
  <c r="H1358" i="2"/>
  <c r="G1358" i="2"/>
  <c r="H1357" i="2"/>
  <c r="G1357" i="2"/>
  <c r="H1356" i="2"/>
  <c r="G1356" i="2"/>
  <c r="H1355" i="2"/>
  <c r="G1355" i="2"/>
  <c r="H1354" i="2"/>
  <c r="G1354" i="2"/>
  <c r="H1353" i="2"/>
  <c r="G1353" i="2"/>
  <c r="H1352" i="2"/>
  <c r="G1352" i="2"/>
  <c r="H1351" i="2"/>
  <c r="G1351" i="2"/>
  <c r="H1350" i="2"/>
  <c r="G1350" i="2"/>
  <c r="H1349" i="2"/>
  <c r="G1349" i="2"/>
  <c r="H1348" i="2"/>
  <c r="G1348" i="2"/>
  <c r="H1347" i="2"/>
  <c r="G1347" i="2"/>
  <c r="H1346" i="2"/>
  <c r="G1346" i="2"/>
  <c r="H1345" i="2"/>
  <c r="G1345" i="2"/>
  <c r="H1344" i="2"/>
  <c r="G1344" i="2"/>
  <c r="H1343" i="2"/>
  <c r="G1343" i="2"/>
  <c r="H1342" i="2"/>
  <c r="G1342" i="2"/>
  <c r="H1341" i="2"/>
  <c r="G1341" i="2"/>
  <c r="H1340" i="2"/>
  <c r="G1340" i="2"/>
  <c r="H1339" i="2"/>
  <c r="G1339" i="2"/>
  <c r="H1338" i="2"/>
  <c r="G1338" i="2"/>
  <c r="H1337" i="2"/>
  <c r="G1337" i="2"/>
  <c r="H1336" i="2"/>
  <c r="G1336" i="2"/>
  <c r="H1335" i="2"/>
  <c r="G1335" i="2"/>
  <c r="H1334" i="2"/>
  <c r="G1334" i="2"/>
  <c r="H1333" i="2"/>
  <c r="G1333" i="2"/>
  <c r="H1332" i="2"/>
  <c r="G1332" i="2"/>
  <c r="H1331" i="2"/>
  <c r="G1331" i="2"/>
  <c r="H1330" i="2"/>
  <c r="G1330" i="2"/>
  <c r="H1329" i="2"/>
  <c r="G1329" i="2"/>
  <c r="H1328" i="2"/>
  <c r="G1328" i="2"/>
  <c r="H1327" i="2"/>
  <c r="G1327" i="2"/>
  <c r="H1326" i="2"/>
  <c r="G1326" i="2"/>
  <c r="H1325" i="2"/>
  <c r="G1325" i="2"/>
  <c r="H1324" i="2"/>
  <c r="G1324" i="2"/>
  <c r="H1323" i="2"/>
  <c r="G1323" i="2"/>
  <c r="H1322" i="2"/>
  <c r="G1322" i="2"/>
  <c r="H1321" i="2"/>
  <c r="G1321" i="2"/>
  <c r="H1320" i="2"/>
  <c r="G1320" i="2"/>
  <c r="H1319" i="2"/>
  <c r="G1319" i="2"/>
  <c r="H1318" i="2"/>
  <c r="G1318" i="2"/>
  <c r="H1317" i="2"/>
  <c r="G1317" i="2"/>
  <c r="H1316" i="2"/>
  <c r="G1316" i="2"/>
  <c r="H1315" i="2"/>
  <c r="G1315" i="2"/>
  <c r="H1314" i="2"/>
  <c r="G1314" i="2"/>
  <c r="H1313" i="2"/>
  <c r="G1313" i="2"/>
  <c r="H1312" i="2"/>
  <c r="G1312" i="2"/>
  <c r="H1311" i="2"/>
  <c r="G1311" i="2"/>
  <c r="H1310" i="2"/>
  <c r="G1310" i="2"/>
  <c r="H1309" i="2"/>
  <c r="G1309" i="2"/>
  <c r="H1308" i="2"/>
  <c r="G1308" i="2"/>
  <c r="H1307" i="2"/>
  <c r="G1307" i="2"/>
  <c r="H1306" i="2"/>
  <c r="G1306" i="2"/>
  <c r="H1305" i="2"/>
  <c r="G1305" i="2"/>
  <c r="H1304" i="2"/>
  <c r="G1304" i="2"/>
  <c r="H1303" i="2"/>
  <c r="G1303" i="2"/>
  <c r="H1302" i="2"/>
  <c r="G1302" i="2"/>
  <c r="H1301" i="2"/>
  <c r="G1301" i="2"/>
  <c r="H1300" i="2"/>
  <c r="G1300" i="2"/>
  <c r="H1299" i="2"/>
  <c r="G1299" i="2"/>
  <c r="H1298" i="2"/>
  <c r="G1298" i="2"/>
  <c r="H1297" i="2"/>
  <c r="G1297" i="2"/>
  <c r="H1296" i="2"/>
  <c r="G1296" i="2"/>
  <c r="H1295" i="2"/>
  <c r="G1295" i="2"/>
  <c r="H1294" i="2"/>
  <c r="G1294" i="2"/>
  <c r="H1293" i="2"/>
  <c r="G1293" i="2"/>
  <c r="H1292" i="2"/>
  <c r="G1292" i="2"/>
  <c r="H1291" i="2"/>
  <c r="G1291" i="2"/>
  <c r="H1290" i="2"/>
  <c r="G1290" i="2"/>
  <c r="H1289" i="2"/>
  <c r="G1289" i="2"/>
  <c r="H1288" i="2"/>
  <c r="G1288" i="2"/>
  <c r="H1287" i="2"/>
  <c r="G1287" i="2"/>
  <c r="H1286" i="2"/>
  <c r="G1286" i="2"/>
  <c r="H1285" i="2"/>
  <c r="G1285" i="2"/>
  <c r="H1284" i="2"/>
  <c r="G1284" i="2"/>
  <c r="H1283" i="2"/>
  <c r="G1283" i="2"/>
  <c r="H1282" i="2"/>
  <c r="G1282" i="2"/>
  <c r="H1281" i="2"/>
  <c r="G1281" i="2"/>
  <c r="H1280" i="2"/>
  <c r="G1280" i="2"/>
  <c r="H1279" i="2"/>
  <c r="G1279" i="2"/>
  <c r="H1278" i="2"/>
  <c r="G1278" i="2"/>
  <c r="H1277" i="2"/>
  <c r="G1277" i="2"/>
  <c r="H1276" i="2"/>
  <c r="G1276" i="2"/>
  <c r="H1275" i="2"/>
  <c r="G1275" i="2"/>
  <c r="H1274" i="2"/>
  <c r="G1274" i="2"/>
  <c r="H1273" i="2"/>
  <c r="G1273" i="2"/>
  <c r="H1272" i="2"/>
  <c r="G1272" i="2"/>
  <c r="H1271" i="2"/>
  <c r="G1271" i="2"/>
  <c r="H1270" i="2"/>
  <c r="G1270" i="2"/>
  <c r="H1269" i="2"/>
  <c r="G1269" i="2"/>
  <c r="H1268" i="2"/>
  <c r="G1268" i="2"/>
  <c r="H1267" i="2"/>
  <c r="G1267" i="2"/>
  <c r="H1266" i="2"/>
  <c r="G1266" i="2"/>
  <c r="H1265" i="2"/>
  <c r="G1265" i="2"/>
  <c r="H1264" i="2"/>
  <c r="G1264" i="2"/>
  <c r="H1263" i="2"/>
  <c r="G1263" i="2"/>
  <c r="H1262" i="2"/>
  <c r="G1262" i="2"/>
  <c r="H1261" i="2"/>
  <c r="G1261" i="2"/>
  <c r="H1260" i="2"/>
  <c r="G1260" i="2"/>
  <c r="H1259" i="2"/>
  <c r="G1259" i="2"/>
  <c r="H1258" i="2"/>
  <c r="G1258" i="2"/>
  <c r="H1257" i="2"/>
  <c r="G1257" i="2"/>
  <c r="H1256" i="2"/>
  <c r="G1256" i="2"/>
  <c r="H1255" i="2"/>
  <c r="G1255" i="2"/>
  <c r="H1254" i="2"/>
  <c r="G1254" i="2"/>
  <c r="H1253" i="2"/>
  <c r="G1253" i="2"/>
  <c r="H1252" i="2"/>
  <c r="G1252" i="2"/>
  <c r="H1251" i="2"/>
  <c r="G1251" i="2"/>
  <c r="H1250" i="2"/>
  <c r="G1250" i="2"/>
  <c r="H1249" i="2"/>
  <c r="G1249" i="2"/>
  <c r="H1248" i="2"/>
  <c r="G1248" i="2"/>
  <c r="H1247" i="2"/>
  <c r="G1247" i="2"/>
  <c r="H1246" i="2"/>
  <c r="G1246" i="2"/>
  <c r="H1245" i="2"/>
  <c r="G1245" i="2"/>
  <c r="H1244" i="2"/>
  <c r="G1244" i="2"/>
  <c r="H1243" i="2"/>
  <c r="G1243" i="2"/>
  <c r="H1242" i="2"/>
  <c r="G1242" i="2"/>
  <c r="H1241" i="2"/>
  <c r="G1241" i="2"/>
  <c r="H1240" i="2"/>
  <c r="G1240" i="2"/>
  <c r="H1239" i="2"/>
  <c r="G1239" i="2"/>
  <c r="H1238" i="2"/>
  <c r="G1238" i="2"/>
  <c r="H1237" i="2"/>
  <c r="G1237" i="2"/>
  <c r="H1236" i="2"/>
  <c r="G1236" i="2"/>
  <c r="H1235" i="2"/>
  <c r="G1235" i="2"/>
  <c r="H1234" i="2"/>
  <c r="G1234" i="2"/>
  <c r="H1233" i="2"/>
  <c r="G1233" i="2"/>
  <c r="H1232" i="2"/>
  <c r="G1232" i="2"/>
  <c r="H1231" i="2"/>
  <c r="G1231" i="2"/>
  <c r="H1230" i="2"/>
  <c r="G1230" i="2"/>
  <c r="H1229" i="2"/>
  <c r="G1229" i="2"/>
  <c r="H1228" i="2"/>
  <c r="G1228" i="2"/>
  <c r="H1227" i="2"/>
  <c r="G1227" i="2"/>
  <c r="H1226" i="2"/>
  <c r="G1226" i="2"/>
  <c r="H1225" i="2"/>
  <c r="G1225" i="2"/>
  <c r="H1224" i="2"/>
  <c r="G1224" i="2"/>
  <c r="H1223" i="2"/>
  <c r="G1223" i="2"/>
  <c r="H1222" i="2"/>
  <c r="G1222" i="2"/>
  <c r="H1221" i="2"/>
  <c r="G1221" i="2"/>
  <c r="H1220" i="2"/>
  <c r="G1220" i="2"/>
  <c r="H1219" i="2"/>
  <c r="G1219" i="2"/>
  <c r="H1218" i="2"/>
  <c r="G1218" i="2"/>
  <c r="H1217" i="2"/>
  <c r="G1217" i="2"/>
  <c r="H1216" i="2"/>
  <c r="G1216" i="2"/>
  <c r="H1215" i="2"/>
  <c r="G1215" i="2"/>
  <c r="H1214" i="2"/>
  <c r="G1214" i="2"/>
  <c r="H1213" i="2"/>
  <c r="G1213" i="2"/>
  <c r="H1212" i="2"/>
  <c r="G1212" i="2"/>
  <c r="H1211" i="2"/>
  <c r="G1211" i="2"/>
  <c r="H1210" i="2"/>
  <c r="G1210" i="2"/>
  <c r="H1209" i="2"/>
  <c r="G1209" i="2"/>
  <c r="H1208" i="2"/>
  <c r="G1208" i="2"/>
  <c r="H1207" i="2"/>
  <c r="G1207" i="2"/>
  <c r="H1206" i="2"/>
  <c r="G1206" i="2"/>
  <c r="H1205" i="2"/>
  <c r="G1205" i="2"/>
  <c r="H1204" i="2"/>
  <c r="G1204" i="2"/>
  <c r="H1203" i="2"/>
  <c r="G1203" i="2"/>
  <c r="H1202" i="2"/>
  <c r="G1202" i="2"/>
  <c r="H1201" i="2"/>
  <c r="G1201" i="2"/>
  <c r="H1200" i="2"/>
  <c r="G1200" i="2"/>
  <c r="H1199" i="2"/>
  <c r="G1199" i="2"/>
  <c r="H1198" i="2"/>
  <c r="G1198" i="2"/>
  <c r="H1197" i="2"/>
  <c r="G1197" i="2"/>
  <c r="H1196" i="2"/>
  <c r="G1196" i="2"/>
  <c r="H1195" i="2"/>
  <c r="G1195" i="2"/>
  <c r="H1194" i="2"/>
  <c r="G1194" i="2"/>
  <c r="H1193" i="2"/>
  <c r="G1193" i="2"/>
  <c r="H1192" i="2"/>
  <c r="G1192" i="2"/>
  <c r="H1191" i="2"/>
  <c r="G1191" i="2"/>
  <c r="H1190" i="2"/>
  <c r="G1190" i="2"/>
  <c r="H1189" i="2"/>
  <c r="G1189" i="2"/>
  <c r="H1188" i="2"/>
  <c r="G1188" i="2"/>
  <c r="H1187" i="2"/>
  <c r="G1187" i="2"/>
  <c r="H1186" i="2"/>
  <c r="G1186" i="2"/>
  <c r="H1185" i="2"/>
  <c r="G1185" i="2"/>
  <c r="H1184" i="2"/>
  <c r="G1184" i="2"/>
  <c r="H1183" i="2"/>
  <c r="G1183" i="2"/>
  <c r="H1182" i="2"/>
  <c r="G1182" i="2"/>
  <c r="H1181" i="2"/>
  <c r="G1181" i="2"/>
  <c r="H1180" i="2"/>
  <c r="G1180" i="2"/>
  <c r="H1179" i="2"/>
  <c r="G1179" i="2"/>
  <c r="H1178" i="2"/>
  <c r="G1178" i="2"/>
  <c r="H1177" i="2"/>
  <c r="G1177" i="2"/>
  <c r="H1176" i="2"/>
  <c r="G1176" i="2"/>
  <c r="H1175" i="2"/>
  <c r="G1175" i="2"/>
  <c r="H1174" i="2"/>
  <c r="G1174" i="2"/>
  <c r="H1173" i="2"/>
  <c r="G1173" i="2"/>
  <c r="H1172" i="2"/>
  <c r="G1172" i="2"/>
  <c r="H1171" i="2"/>
  <c r="G1171" i="2"/>
  <c r="H1170" i="2"/>
  <c r="G1170" i="2"/>
  <c r="H1169" i="2"/>
  <c r="G1169" i="2"/>
  <c r="H1168" i="2"/>
  <c r="G1168" i="2"/>
  <c r="H1167" i="2"/>
  <c r="G1167" i="2"/>
  <c r="H1166" i="2"/>
  <c r="G1166" i="2"/>
  <c r="H1165" i="2"/>
  <c r="G1165" i="2"/>
  <c r="H1164" i="2"/>
  <c r="G1164" i="2"/>
  <c r="H1163" i="2"/>
  <c r="G1163" i="2"/>
  <c r="H1162" i="2"/>
  <c r="G1162" i="2"/>
  <c r="H1161" i="2"/>
  <c r="G1161" i="2"/>
  <c r="H1160" i="2"/>
  <c r="G1160" i="2"/>
  <c r="H1159" i="2"/>
  <c r="G1159" i="2"/>
  <c r="H1158" i="2"/>
  <c r="G1158" i="2"/>
  <c r="H1157" i="2"/>
  <c r="G1157" i="2"/>
  <c r="H1156" i="2"/>
  <c r="G1156" i="2"/>
  <c r="H1155" i="2"/>
  <c r="G1155" i="2"/>
  <c r="H1154" i="2"/>
  <c r="G1154" i="2"/>
  <c r="H1153" i="2"/>
  <c r="G1153" i="2"/>
  <c r="H1152" i="2"/>
  <c r="G1152" i="2"/>
  <c r="H1151" i="2"/>
  <c r="G1151" i="2"/>
  <c r="H1150" i="2"/>
  <c r="G1150" i="2"/>
  <c r="H1149" i="2"/>
  <c r="G1149" i="2"/>
  <c r="H1148" i="2"/>
  <c r="G1148" i="2"/>
  <c r="H1147" i="2"/>
  <c r="G1147" i="2"/>
  <c r="H1146" i="2"/>
  <c r="G1146" i="2"/>
  <c r="H1145" i="2"/>
  <c r="G1145" i="2"/>
  <c r="H1144" i="2"/>
  <c r="G1144" i="2"/>
  <c r="H1143" i="2"/>
  <c r="G1143" i="2"/>
  <c r="H1142" i="2"/>
  <c r="G1142" i="2"/>
  <c r="H1141" i="2"/>
  <c r="G1141" i="2"/>
  <c r="H1140" i="2"/>
  <c r="G1140" i="2"/>
  <c r="H1139" i="2"/>
  <c r="G1139" i="2"/>
  <c r="H1138" i="2"/>
  <c r="G1138" i="2"/>
  <c r="H1137" i="2"/>
  <c r="G1137" i="2"/>
  <c r="H1136" i="2"/>
  <c r="G1136" i="2"/>
  <c r="H1135" i="2"/>
  <c r="G1135" i="2"/>
  <c r="H1134" i="2"/>
  <c r="G1134" i="2"/>
  <c r="H1133" i="2"/>
  <c r="G1133" i="2"/>
  <c r="H1132" i="2"/>
  <c r="G1132" i="2"/>
  <c r="H1131" i="2"/>
  <c r="G1131" i="2"/>
  <c r="H1130" i="2"/>
  <c r="G1130" i="2"/>
  <c r="H1129" i="2"/>
  <c r="G1129" i="2"/>
  <c r="H1128" i="2"/>
  <c r="G1128" i="2"/>
  <c r="H1127" i="2"/>
  <c r="G1127" i="2"/>
  <c r="H1126" i="2"/>
  <c r="G1126" i="2"/>
  <c r="H1125" i="2"/>
  <c r="G1125" i="2"/>
  <c r="H1124" i="2"/>
  <c r="G1124" i="2"/>
  <c r="H1123" i="2"/>
  <c r="G1123" i="2"/>
  <c r="H1122" i="2"/>
  <c r="G1122" i="2"/>
  <c r="H1121" i="2"/>
  <c r="G1121" i="2"/>
  <c r="H1120" i="2"/>
  <c r="G1120" i="2"/>
  <c r="H1119" i="2"/>
  <c r="G1119" i="2"/>
  <c r="H1118" i="2"/>
  <c r="G1118" i="2"/>
  <c r="H1117" i="2"/>
  <c r="G1117" i="2"/>
  <c r="H1116" i="2"/>
  <c r="G1116" i="2"/>
  <c r="H1115" i="2"/>
  <c r="G1115" i="2"/>
  <c r="H1114" i="2"/>
  <c r="G1114" i="2"/>
  <c r="H1113" i="2"/>
  <c r="G1113" i="2"/>
  <c r="H1112" i="2"/>
  <c r="G1112" i="2"/>
  <c r="H1111" i="2"/>
  <c r="G1111" i="2"/>
  <c r="H1110" i="2"/>
  <c r="G1110" i="2"/>
  <c r="H1109" i="2"/>
  <c r="G1109" i="2"/>
  <c r="H1108" i="2"/>
  <c r="G1108" i="2"/>
  <c r="H1107" i="2"/>
  <c r="G1107" i="2"/>
  <c r="H1106" i="2"/>
  <c r="G1106" i="2"/>
  <c r="H1105" i="2"/>
  <c r="G1105" i="2"/>
  <c r="H1104" i="2"/>
  <c r="G1104" i="2"/>
  <c r="H1103" i="2"/>
  <c r="G1103" i="2"/>
  <c r="H1102" i="2"/>
  <c r="G1102" i="2"/>
  <c r="H1101" i="2"/>
  <c r="G1101" i="2"/>
  <c r="H1100" i="2"/>
  <c r="G1100" i="2"/>
  <c r="H1099" i="2"/>
  <c r="G1099" i="2"/>
  <c r="H1098" i="2"/>
  <c r="G1098" i="2"/>
  <c r="H1097" i="2"/>
  <c r="G1097" i="2"/>
  <c r="H1096" i="2"/>
  <c r="G1096" i="2"/>
  <c r="H1095" i="2"/>
  <c r="G1095" i="2"/>
  <c r="H1094" i="2"/>
  <c r="G1094" i="2"/>
  <c r="H1093" i="2"/>
  <c r="G1093" i="2"/>
  <c r="H1092" i="2"/>
  <c r="G1092" i="2"/>
  <c r="H1091" i="2"/>
  <c r="G1091" i="2"/>
  <c r="H1090" i="2"/>
  <c r="G1090" i="2"/>
  <c r="H1089" i="2"/>
  <c r="G1089" i="2"/>
  <c r="H1088" i="2"/>
  <c r="G1088" i="2"/>
  <c r="H1087" i="2"/>
  <c r="G1087" i="2"/>
  <c r="H1086" i="2"/>
  <c r="G1086" i="2"/>
  <c r="H1085" i="2"/>
  <c r="G1085" i="2"/>
  <c r="H1084" i="2"/>
  <c r="G1084" i="2"/>
  <c r="H1083" i="2"/>
  <c r="G1083" i="2"/>
  <c r="H1082" i="2"/>
  <c r="G1082" i="2"/>
  <c r="H1081" i="2"/>
  <c r="G1081" i="2"/>
  <c r="H1080" i="2"/>
  <c r="G1080" i="2"/>
  <c r="H1079" i="2"/>
  <c r="G1079" i="2"/>
  <c r="H1078" i="2"/>
  <c r="G1078" i="2"/>
  <c r="H1077" i="2"/>
  <c r="G1077" i="2"/>
  <c r="H1076" i="2"/>
  <c r="G1076" i="2"/>
  <c r="H1075" i="2"/>
  <c r="G1075" i="2"/>
  <c r="H1074" i="2"/>
  <c r="G1074" i="2"/>
  <c r="H1073" i="2"/>
  <c r="G1073" i="2"/>
  <c r="H1072" i="2"/>
  <c r="G1072" i="2"/>
  <c r="H1071" i="2"/>
  <c r="G1071" i="2"/>
  <c r="H1070" i="2"/>
  <c r="G1070" i="2"/>
  <c r="H1069" i="2"/>
  <c r="G1069" i="2"/>
  <c r="H1068" i="2"/>
  <c r="G1068" i="2"/>
  <c r="H1067" i="2"/>
  <c r="G1067" i="2"/>
  <c r="H1066" i="2"/>
  <c r="G1066" i="2"/>
  <c r="H1065" i="2"/>
  <c r="G1065" i="2"/>
  <c r="H1064" i="2"/>
  <c r="G1064" i="2"/>
  <c r="H1063" i="2"/>
  <c r="G1063" i="2"/>
  <c r="H1062" i="2"/>
  <c r="G1062" i="2"/>
  <c r="H1061" i="2"/>
  <c r="G1061" i="2"/>
  <c r="H1060" i="2"/>
  <c r="G1060" i="2"/>
  <c r="H1059" i="2"/>
  <c r="G1059" i="2"/>
  <c r="H1058" i="2"/>
  <c r="G1058" i="2"/>
  <c r="H1057" i="2"/>
  <c r="G1057" i="2"/>
  <c r="H1056" i="2"/>
  <c r="G1056" i="2"/>
  <c r="H1055" i="2"/>
  <c r="G1055" i="2"/>
  <c r="H1054" i="2"/>
  <c r="G1054" i="2"/>
  <c r="H1053" i="2"/>
  <c r="G1053" i="2"/>
  <c r="H1052" i="2"/>
  <c r="G1052" i="2"/>
  <c r="H1051" i="2"/>
  <c r="G1051" i="2"/>
  <c r="H1050" i="2"/>
  <c r="G1050" i="2"/>
  <c r="H1049" i="2"/>
  <c r="G1049" i="2"/>
  <c r="H1048" i="2"/>
  <c r="G1048" i="2"/>
  <c r="H1047" i="2"/>
  <c r="G1047" i="2"/>
  <c r="H1046" i="2"/>
  <c r="G1046" i="2"/>
  <c r="H1045" i="2"/>
  <c r="G1045" i="2"/>
  <c r="H1044" i="2"/>
  <c r="G1044" i="2"/>
  <c r="H1043" i="2"/>
  <c r="G1043" i="2"/>
  <c r="H1042" i="2"/>
  <c r="G1042" i="2"/>
  <c r="H1041" i="2"/>
  <c r="G1041" i="2"/>
  <c r="H1040" i="2"/>
  <c r="G1040" i="2"/>
  <c r="H1039" i="2"/>
  <c r="G1039" i="2"/>
  <c r="H1038" i="2"/>
  <c r="G1038" i="2"/>
  <c r="H1037" i="2"/>
  <c r="G1037" i="2"/>
  <c r="H1036" i="2"/>
  <c r="G1036" i="2"/>
  <c r="H1035" i="2"/>
  <c r="G1035" i="2"/>
  <c r="H1034" i="2"/>
  <c r="G1034" i="2"/>
  <c r="H1033" i="2"/>
  <c r="G1033" i="2"/>
  <c r="H1032" i="2"/>
  <c r="G1032" i="2"/>
  <c r="H1031" i="2"/>
  <c r="G1031" i="2"/>
  <c r="H1030" i="2"/>
  <c r="G1030" i="2"/>
  <c r="H1029" i="2"/>
  <c r="G1029" i="2"/>
  <c r="H1028" i="2"/>
  <c r="G1028" i="2"/>
  <c r="H1027" i="2"/>
  <c r="G1027" i="2"/>
  <c r="H1026" i="2"/>
  <c r="G1026" i="2"/>
  <c r="H1025" i="2"/>
  <c r="G1025" i="2"/>
  <c r="H1024" i="2"/>
  <c r="G1024" i="2"/>
  <c r="H1023" i="2"/>
  <c r="G1023" i="2"/>
  <c r="H1022" i="2"/>
  <c r="G1022" i="2"/>
  <c r="H1021" i="2"/>
  <c r="G1021" i="2"/>
  <c r="H1020" i="2"/>
  <c r="G1020" i="2"/>
  <c r="H1019" i="2"/>
  <c r="G1019" i="2"/>
  <c r="H1018" i="2"/>
  <c r="G1018" i="2"/>
  <c r="H1017" i="2"/>
  <c r="G1017" i="2"/>
  <c r="H1016" i="2"/>
  <c r="G1016" i="2"/>
  <c r="H1015" i="2"/>
  <c r="G1015" i="2"/>
  <c r="H1014" i="2"/>
  <c r="G1014" i="2"/>
  <c r="H1013" i="2"/>
  <c r="G1013" i="2"/>
  <c r="H1012" i="2"/>
  <c r="G1012" i="2"/>
  <c r="H1011" i="2"/>
  <c r="G1011" i="2"/>
  <c r="H1010" i="2"/>
  <c r="G1010" i="2"/>
  <c r="H1009" i="2"/>
  <c r="G1009" i="2"/>
  <c r="H1008" i="2"/>
  <c r="G1008" i="2"/>
  <c r="H1007" i="2"/>
  <c r="G1007" i="2"/>
  <c r="H1006" i="2"/>
  <c r="G1006" i="2"/>
  <c r="H1005" i="2"/>
  <c r="G1005" i="2"/>
  <c r="H1004" i="2"/>
  <c r="G1004" i="2"/>
  <c r="H1003" i="2"/>
  <c r="G1003" i="2"/>
  <c r="H1002" i="2"/>
  <c r="G1002" i="2"/>
  <c r="H1001" i="2"/>
  <c r="G1001" i="2"/>
  <c r="H1000" i="2"/>
  <c r="G1000" i="2"/>
  <c r="H999" i="2"/>
  <c r="G999" i="2"/>
  <c r="H998" i="2"/>
  <c r="G998" i="2"/>
  <c r="H997" i="2"/>
  <c r="G997" i="2"/>
  <c r="H996" i="2"/>
  <c r="G996" i="2"/>
  <c r="H995" i="2"/>
  <c r="G995" i="2"/>
  <c r="H994" i="2"/>
  <c r="G994" i="2"/>
  <c r="H993" i="2"/>
  <c r="G993" i="2"/>
  <c r="H992" i="2"/>
  <c r="G992" i="2"/>
  <c r="H991" i="2"/>
  <c r="G991" i="2"/>
  <c r="H990" i="2"/>
  <c r="G990" i="2"/>
  <c r="H989" i="2"/>
  <c r="G989" i="2"/>
  <c r="H988" i="2"/>
  <c r="G988" i="2"/>
  <c r="H987" i="2"/>
  <c r="G987" i="2"/>
  <c r="H986" i="2"/>
  <c r="G986" i="2"/>
  <c r="H985" i="2"/>
  <c r="G985" i="2"/>
  <c r="H984" i="2"/>
  <c r="G984" i="2"/>
  <c r="H983" i="2"/>
  <c r="G983" i="2"/>
  <c r="H982" i="2"/>
  <c r="G982" i="2"/>
  <c r="H981" i="2"/>
  <c r="G981" i="2"/>
  <c r="H980" i="2"/>
  <c r="G980" i="2"/>
  <c r="H979" i="2"/>
  <c r="G979" i="2"/>
  <c r="H978" i="2"/>
  <c r="G978" i="2"/>
  <c r="H977" i="2"/>
  <c r="G977" i="2"/>
  <c r="H976" i="2"/>
  <c r="G976" i="2"/>
  <c r="H975" i="2"/>
  <c r="G975" i="2"/>
  <c r="H974" i="2"/>
  <c r="G974" i="2"/>
  <c r="H973" i="2"/>
  <c r="G973" i="2"/>
  <c r="H972" i="2"/>
  <c r="G972" i="2"/>
  <c r="H971" i="2"/>
  <c r="G971" i="2"/>
  <c r="H970" i="2"/>
  <c r="G970" i="2"/>
  <c r="H969" i="2"/>
  <c r="G969" i="2"/>
  <c r="H968" i="2"/>
  <c r="G968" i="2"/>
  <c r="H967" i="2"/>
  <c r="G967" i="2"/>
  <c r="H966" i="2"/>
  <c r="G966" i="2"/>
  <c r="H965" i="2"/>
  <c r="G965" i="2"/>
  <c r="H964" i="2"/>
  <c r="G964" i="2"/>
  <c r="H963" i="2"/>
  <c r="G963" i="2"/>
  <c r="H962" i="2"/>
  <c r="G962" i="2"/>
  <c r="H961" i="2"/>
  <c r="G961" i="2"/>
  <c r="H960" i="2"/>
  <c r="G960" i="2"/>
  <c r="H959" i="2"/>
  <c r="G959" i="2"/>
  <c r="H958" i="2"/>
  <c r="G958" i="2"/>
  <c r="H957" i="2"/>
  <c r="G957" i="2"/>
  <c r="H956" i="2"/>
  <c r="G956" i="2"/>
  <c r="H955" i="2"/>
  <c r="G955" i="2"/>
  <c r="H954" i="2"/>
  <c r="G954" i="2"/>
  <c r="H953" i="2"/>
  <c r="G953" i="2"/>
  <c r="H952" i="2"/>
  <c r="G952" i="2"/>
  <c r="H951" i="2"/>
  <c r="G951" i="2"/>
  <c r="H950" i="2"/>
  <c r="G950" i="2"/>
  <c r="H949" i="2"/>
  <c r="G949" i="2"/>
  <c r="H948" i="2"/>
  <c r="G948" i="2"/>
  <c r="H947" i="2"/>
  <c r="G947" i="2"/>
  <c r="H946" i="2"/>
  <c r="G946" i="2"/>
  <c r="H945" i="2"/>
  <c r="G945" i="2"/>
  <c r="H944" i="2"/>
  <c r="G944" i="2"/>
  <c r="H943" i="2"/>
  <c r="G943" i="2"/>
  <c r="H942" i="2"/>
  <c r="G942" i="2"/>
  <c r="H941" i="2"/>
  <c r="G941" i="2"/>
  <c r="H940" i="2"/>
  <c r="G940" i="2"/>
  <c r="H939" i="2"/>
  <c r="G939" i="2"/>
  <c r="H938" i="2"/>
  <c r="G938" i="2"/>
  <c r="H937" i="2"/>
  <c r="G937" i="2"/>
  <c r="H936" i="2"/>
  <c r="G936" i="2"/>
  <c r="H935" i="2"/>
  <c r="G935" i="2"/>
  <c r="H934" i="2"/>
  <c r="G934" i="2"/>
  <c r="H933" i="2"/>
  <c r="G933" i="2"/>
  <c r="H932" i="2"/>
  <c r="G932" i="2"/>
  <c r="H931" i="2"/>
  <c r="G931" i="2"/>
  <c r="H930" i="2"/>
  <c r="G930" i="2"/>
  <c r="H929" i="2"/>
  <c r="G929" i="2"/>
  <c r="H928" i="2"/>
  <c r="G928" i="2"/>
  <c r="H927" i="2"/>
  <c r="G927" i="2"/>
  <c r="H926" i="2"/>
  <c r="G926" i="2"/>
  <c r="H925" i="2"/>
  <c r="G925" i="2"/>
  <c r="H924" i="2"/>
  <c r="G924" i="2"/>
  <c r="H923" i="2"/>
  <c r="G923" i="2"/>
  <c r="H922" i="2"/>
  <c r="G922" i="2"/>
  <c r="H921" i="2"/>
  <c r="G921" i="2"/>
  <c r="H920" i="2"/>
  <c r="G920" i="2"/>
  <c r="H919" i="2"/>
  <c r="G919" i="2"/>
  <c r="H918" i="2"/>
  <c r="G918" i="2"/>
  <c r="H917" i="2"/>
  <c r="G917" i="2"/>
  <c r="H916" i="2"/>
  <c r="G916" i="2"/>
  <c r="H915" i="2"/>
  <c r="G915" i="2"/>
  <c r="H914" i="2"/>
  <c r="G914" i="2"/>
  <c r="H913" i="2"/>
  <c r="G913" i="2"/>
  <c r="H912" i="2"/>
  <c r="G912" i="2"/>
  <c r="H911" i="2"/>
  <c r="G911" i="2"/>
  <c r="H910" i="2"/>
  <c r="G910" i="2"/>
  <c r="H909" i="2"/>
  <c r="G909" i="2"/>
  <c r="H908" i="2"/>
  <c r="G908" i="2"/>
  <c r="H907" i="2"/>
  <c r="G907" i="2"/>
  <c r="H906" i="2"/>
  <c r="G906" i="2"/>
  <c r="H905" i="2"/>
  <c r="G905" i="2"/>
  <c r="H904" i="2"/>
  <c r="G904" i="2"/>
  <c r="H903" i="2"/>
  <c r="G903" i="2"/>
  <c r="H902" i="2"/>
  <c r="G902" i="2"/>
  <c r="H901" i="2"/>
  <c r="G901" i="2"/>
  <c r="H900" i="2"/>
  <c r="G900" i="2"/>
  <c r="H899" i="2"/>
  <c r="G899" i="2"/>
  <c r="H898" i="2"/>
  <c r="G898" i="2"/>
  <c r="H897" i="2"/>
  <c r="G897" i="2"/>
  <c r="H896" i="2"/>
  <c r="G896" i="2"/>
  <c r="H895" i="2"/>
  <c r="G895" i="2"/>
  <c r="H894" i="2"/>
  <c r="G894" i="2"/>
  <c r="H893" i="2"/>
  <c r="G893" i="2"/>
  <c r="H892" i="2"/>
  <c r="G892" i="2"/>
  <c r="H891" i="2"/>
  <c r="G891" i="2"/>
  <c r="H890" i="2"/>
  <c r="G890" i="2"/>
  <c r="H889" i="2"/>
  <c r="G889" i="2"/>
  <c r="H888" i="2"/>
  <c r="G888" i="2"/>
  <c r="H887" i="2"/>
  <c r="G887" i="2"/>
  <c r="H886" i="2"/>
  <c r="G886" i="2"/>
  <c r="H885" i="2"/>
  <c r="G885" i="2"/>
  <c r="H884" i="2"/>
  <c r="G884" i="2"/>
  <c r="H883" i="2"/>
  <c r="G883" i="2"/>
  <c r="H882" i="2"/>
  <c r="G882" i="2"/>
  <c r="H881" i="2"/>
  <c r="G881" i="2"/>
  <c r="H880" i="2"/>
  <c r="G880" i="2"/>
  <c r="H879" i="2"/>
  <c r="G879" i="2"/>
  <c r="H878" i="2"/>
  <c r="G878" i="2"/>
  <c r="H877" i="2"/>
  <c r="G877" i="2"/>
  <c r="H876" i="2"/>
  <c r="G876" i="2"/>
  <c r="H875" i="2"/>
  <c r="G875" i="2"/>
  <c r="H874" i="2"/>
  <c r="G874" i="2"/>
  <c r="H873" i="2"/>
  <c r="G873" i="2"/>
  <c r="H872" i="2"/>
  <c r="G872" i="2"/>
  <c r="H871" i="2"/>
  <c r="G871" i="2"/>
  <c r="H870" i="2"/>
  <c r="G870" i="2"/>
  <c r="H869" i="2"/>
  <c r="G869" i="2"/>
  <c r="H868" i="2"/>
  <c r="G868" i="2"/>
  <c r="H867" i="2"/>
  <c r="G867" i="2"/>
  <c r="H866" i="2"/>
  <c r="G866" i="2"/>
  <c r="H865" i="2"/>
  <c r="G865" i="2"/>
  <c r="H864" i="2"/>
  <c r="G864" i="2"/>
  <c r="H863" i="2"/>
  <c r="G863" i="2"/>
  <c r="H862" i="2"/>
  <c r="G862" i="2"/>
  <c r="H861" i="2"/>
  <c r="G861" i="2"/>
  <c r="H860" i="2"/>
  <c r="G860" i="2"/>
  <c r="H859" i="2"/>
  <c r="G859" i="2"/>
  <c r="H858" i="2"/>
  <c r="G858" i="2"/>
  <c r="H857" i="2"/>
  <c r="G857" i="2"/>
  <c r="H856" i="2"/>
  <c r="G856" i="2"/>
  <c r="H855" i="2"/>
  <c r="G855" i="2"/>
  <c r="H854" i="2"/>
  <c r="G854" i="2"/>
  <c r="H853" i="2"/>
  <c r="G853" i="2"/>
  <c r="H852" i="2"/>
  <c r="G852" i="2"/>
  <c r="H851" i="2"/>
  <c r="G851" i="2"/>
  <c r="H850" i="2"/>
  <c r="G850" i="2"/>
  <c r="H849" i="2"/>
  <c r="G849" i="2"/>
  <c r="H848" i="2"/>
  <c r="G848" i="2"/>
  <c r="H847" i="2"/>
  <c r="G847" i="2"/>
  <c r="H846" i="2"/>
  <c r="G846" i="2"/>
  <c r="H845" i="2"/>
  <c r="G845" i="2"/>
  <c r="H844" i="2"/>
  <c r="G844" i="2"/>
  <c r="H843" i="2"/>
  <c r="G843" i="2"/>
  <c r="H842" i="2"/>
  <c r="G842" i="2"/>
  <c r="H841" i="2"/>
  <c r="G841" i="2"/>
  <c r="H840" i="2"/>
  <c r="G840" i="2"/>
  <c r="H839" i="2"/>
  <c r="G839" i="2"/>
  <c r="H838" i="2"/>
  <c r="G838" i="2"/>
  <c r="H837" i="2"/>
  <c r="G837" i="2"/>
  <c r="H836" i="2"/>
  <c r="G836" i="2"/>
  <c r="H835" i="2"/>
  <c r="G835" i="2"/>
  <c r="H834" i="2"/>
  <c r="G834" i="2"/>
  <c r="H833" i="2"/>
  <c r="G833" i="2"/>
  <c r="H832" i="2"/>
  <c r="G832" i="2"/>
  <c r="H831" i="2"/>
  <c r="G831" i="2"/>
  <c r="H830" i="2"/>
  <c r="G830" i="2"/>
  <c r="H829" i="2"/>
  <c r="G829" i="2"/>
  <c r="H828" i="2"/>
  <c r="G828" i="2"/>
  <c r="H827" i="2"/>
  <c r="G827" i="2"/>
  <c r="H826" i="2"/>
  <c r="G826" i="2"/>
  <c r="H825" i="2"/>
  <c r="G825" i="2"/>
  <c r="H824" i="2"/>
  <c r="G824" i="2"/>
  <c r="H823" i="2"/>
  <c r="G823" i="2"/>
  <c r="H822" i="2"/>
  <c r="G822" i="2"/>
  <c r="H821" i="2"/>
  <c r="G821" i="2"/>
  <c r="H820" i="2"/>
  <c r="G820" i="2"/>
  <c r="H819" i="2"/>
  <c r="G819" i="2"/>
  <c r="H818" i="2"/>
  <c r="G818" i="2"/>
  <c r="H817" i="2"/>
  <c r="G817" i="2"/>
  <c r="H816" i="2"/>
  <c r="G816" i="2"/>
  <c r="H815" i="2"/>
  <c r="G815" i="2"/>
  <c r="H814" i="2"/>
  <c r="G814" i="2"/>
  <c r="H813" i="2"/>
  <c r="G813" i="2"/>
  <c r="H812" i="2"/>
  <c r="G812" i="2"/>
  <c r="H811" i="2"/>
  <c r="G811" i="2"/>
  <c r="H810" i="2"/>
  <c r="G810" i="2"/>
  <c r="H809" i="2"/>
  <c r="G809" i="2"/>
  <c r="H808" i="2"/>
  <c r="G808" i="2"/>
  <c r="H807" i="2"/>
  <c r="G807" i="2"/>
  <c r="H806" i="2"/>
  <c r="G806" i="2"/>
  <c r="H805" i="2"/>
  <c r="G805" i="2"/>
  <c r="H804" i="2"/>
  <c r="G804" i="2"/>
  <c r="H803" i="2"/>
  <c r="G803" i="2"/>
  <c r="H802" i="2"/>
  <c r="G802" i="2"/>
  <c r="H801" i="2"/>
  <c r="G801" i="2"/>
  <c r="H800" i="2"/>
  <c r="G800" i="2"/>
  <c r="H799" i="2"/>
  <c r="G799" i="2"/>
  <c r="H798" i="2"/>
  <c r="G798" i="2"/>
  <c r="H797" i="2"/>
  <c r="G797" i="2"/>
  <c r="H796" i="2"/>
  <c r="G796" i="2"/>
  <c r="H795" i="2"/>
  <c r="G795" i="2"/>
  <c r="H794" i="2"/>
  <c r="G794" i="2"/>
  <c r="H793" i="2"/>
  <c r="G793" i="2"/>
  <c r="H792" i="2"/>
  <c r="G792" i="2"/>
  <c r="H791" i="2"/>
  <c r="G791" i="2"/>
  <c r="H790" i="2"/>
  <c r="G790" i="2"/>
  <c r="H789" i="2"/>
  <c r="G789" i="2"/>
  <c r="H788" i="2"/>
  <c r="G788" i="2"/>
  <c r="H787" i="2"/>
  <c r="G787" i="2"/>
  <c r="H786" i="2"/>
  <c r="G786" i="2"/>
  <c r="H785" i="2"/>
  <c r="G785" i="2"/>
  <c r="H784" i="2"/>
  <c r="G784" i="2"/>
  <c r="H783" i="2"/>
  <c r="G783" i="2"/>
  <c r="H782" i="2"/>
  <c r="G782" i="2"/>
  <c r="H781" i="2"/>
  <c r="G781" i="2"/>
  <c r="H780" i="2"/>
  <c r="G780" i="2"/>
  <c r="H779" i="2"/>
  <c r="G779" i="2"/>
  <c r="H778" i="2"/>
  <c r="G778" i="2"/>
  <c r="H777" i="2"/>
  <c r="G777" i="2"/>
  <c r="H776" i="2"/>
  <c r="G776" i="2"/>
  <c r="H775" i="2"/>
  <c r="G775" i="2"/>
  <c r="H774" i="2"/>
  <c r="G774" i="2"/>
  <c r="H773" i="2"/>
  <c r="G773" i="2"/>
  <c r="H772" i="2"/>
  <c r="G772" i="2"/>
  <c r="H771" i="2"/>
  <c r="G771" i="2"/>
  <c r="H770" i="2"/>
  <c r="G770" i="2"/>
  <c r="H769" i="2"/>
  <c r="G769" i="2"/>
  <c r="H768" i="2"/>
  <c r="G768" i="2"/>
  <c r="H767" i="2"/>
  <c r="G767" i="2"/>
  <c r="H766" i="2"/>
  <c r="G766" i="2"/>
  <c r="H765" i="2"/>
  <c r="G765" i="2"/>
  <c r="H764" i="2"/>
  <c r="G764" i="2"/>
  <c r="H763" i="2"/>
  <c r="G763" i="2"/>
  <c r="H762" i="2"/>
  <c r="G762" i="2"/>
  <c r="H761" i="2"/>
  <c r="G761" i="2"/>
  <c r="H760" i="2"/>
  <c r="G760" i="2"/>
  <c r="H759" i="2"/>
  <c r="G759" i="2"/>
  <c r="H758" i="2"/>
  <c r="G758" i="2"/>
  <c r="H757" i="2"/>
  <c r="G757" i="2"/>
  <c r="H756" i="2"/>
  <c r="G756" i="2"/>
  <c r="H755" i="2"/>
  <c r="G755" i="2"/>
  <c r="H754" i="2"/>
  <c r="G754" i="2"/>
  <c r="H753" i="2"/>
  <c r="G753" i="2"/>
  <c r="H752" i="2"/>
  <c r="G752" i="2"/>
  <c r="H751" i="2"/>
  <c r="G751" i="2"/>
  <c r="H750" i="2"/>
  <c r="G750" i="2"/>
  <c r="H749" i="2"/>
  <c r="G749" i="2"/>
  <c r="H748" i="2"/>
  <c r="G748" i="2"/>
  <c r="H747" i="2"/>
  <c r="G747" i="2"/>
  <c r="H746" i="2"/>
  <c r="G746" i="2"/>
  <c r="H745" i="2"/>
  <c r="G745" i="2"/>
  <c r="H744" i="2"/>
  <c r="G744" i="2"/>
  <c r="H743" i="2"/>
  <c r="G743" i="2"/>
  <c r="H742" i="2"/>
  <c r="G742" i="2"/>
  <c r="H741" i="2"/>
  <c r="G741" i="2"/>
  <c r="H740" i="2"/>
  <c r="G740" i="2"/>
  <c r="H739" i="2"/>
  <c r="G739" i="2"/>
  <c r="H738" i="2"/>
  <c r="G738" i="2"/>
  <c r="H737" i="2"/>
  <c r="G737" i="2"/>
  <c r="H736" i="2"/>
  <c r="G736" i="2"/>
  <c r="H735" i="2"/>
  <c r="G735" i="2"/>
  <c r="H734" i="2"/>
  <c r="G734" i="2"/>
  <c r="H733" i="2"/>
  <c r="G733" i="2"/>
  <c r="H732" i="2"/>
  <c r="G732" i="2"/>
  <c r="H731" i="2"/>
  <c r="G731" i="2"/>
  <c r="H730" i="2"/>
  <c r="G730" i="2"/>
  <c r="H729" i="2"/>
  <c r="G729" i="2"/>
  <c r="H728" i="2"/>
  <c r="G728" i="2"/>
  <c r="H727" i="2"/>
  <c r="G727" i="2"/>
  <c r="H726" i="2"/>
  <c r="G726" i="2"/>
  <c r="H725" i="2"/>
  <c r="G725" i="2"/>
  <c r="H724" i="2"/>
  <c r="G724" i="2"/>
  <c r="H723" i="2"/>
  <c r="G723" i="2"/>
  <c r="H722" i="2"/>
  <c r="G722" i="2"/>
  <c r="H721" i="2"/>
  <c r="G721" i="2"/>
  <c r="H720" i="2"/>
  <c r="G720" i="2"/>
  <c r="H719" i="2"/>
  <c r="G719" i="2"/>
  <c r="H718" i="2"/>
  <c r="G718" i="2"/>
  <c r="H717" i="2"/>
  <c r="G717" i="2"/>
  <c r="H716" i="2"/>
  <c r="G716" i="2"/>
  <c r="H715" i="2"/>
  <c r="G715" i="2"/>
  <c r="H714" i="2"/>
  <c r="G714" i="2"/>
  <c r="H713" i="2"/>
  <c r="G713" i="2"/>
  <c r="H712" i="2"/>
  <c r="G712" i="2"/>
  <c r="H711" i="2"/>
  <c r="G711" i="2"/>
  <c r="H710" i="2"/>
  <c r="G710" i="2"/>
  <c r="H709" i="2"/>
  <c r="G709" i="2"/>
  <c r="H708" i="2"/>
  <c r="G708" i="2"/>
  <c r="H707" i="2"/>
  <c r="G707" i="2"/>
  <c r="H706" i="2"/>
  <c r="G706" i="2"/>
  <c r="H705" i="2"/>
  <c r="G705" i="2"/>
  <c r="H704" i="2"/>
  <c r="G704" i="2"/>
  <c r="H703" i="2"/>
  <c r="G703" i="2"/>
  <c r="H702" i="2"/>
  <c r="G702" i="2"/>
  <c r="H701" i="2"/>
  <c r="G701" i="2"/>
  <c r="H700" i="2"/>
  <c r="G700" i="2"/>
  <c r="H699" i="2"/>
  <c r="G699" i="2"/>
  <c r="H698" i="2"/>
  <c r="G698" i="2"/>
  <c r="H697" i="2"/>
  <c r="G697" i="2"/>
  <c r="H696" i="2"/>
  <c r="G696" i="2"/>
  <c r="H695" i="2"/>
  <c r="G695" i="2"/>
  <c r="H694" i="2"/>
  <c r="G694" i="2"/>
  <c r="H693" i="2"/>
  <c r="G693" i="2"/>
  <c r="H692" i="2"/>
  <c r="G692" i="2"/>
  <c r="H691" i="2"/>
  <c r="G691" i="2"/>
  <c r="H690" i="2"/>
  <c r="G690" i="2"/>
  <c r="H689" i="2"/>
  <c r="G689" i="2"/>
  <c r="H688" i="2"/>
  <c r="G688" i="2"/>
  <c r="H687" i="2"/>
  <c r="G687" i="2"/>
  <c r="H686" i="2"/>
  <c r="G686" i="2"/>
  <c r="H685" i="2"/>
  <c r="G685" i="2"/>
  <c r="H684" i="2"/>
  <c r="G684" i="2"/>
  <c r="H683" i="2"/>
  <c r="G683" i="2"/>
  <c r="H682" i="2"/>
  <c r="G682" i="2"/>
  <c r="H681" i="2"/>
  <c r="G681" i="2"/>
  <c r="H680" i="2"/>
  <c r="G680" i="2"/>
  <c r="H679" i="2"/>
  <c r="G679" i="2"/>
  <c r="H678" i="2"/>
  <c r="G678" i="2"/>
  <c r="H677" i="2"/>
  <c r="G677" i="2"/>
  <c r="H676" i="2"/>
  <c r="G676" i="2"/>
  <c r="H675" i="2"/>
  <c r="G675" i="2"/>
  <c r="H674" i="2"/>
  <c r="G674" i="2"/>
  <c r="H673" i="2"/>
  <c r="G673" i="2"/>
  <c r="H672" i="2"/>
  <c r="G672" i="2"/>
  <c r="H671" i="2"/>
  <c r="G671" i="2"/>
  <c r="H670" i="2"/>
  <c r="G670" i="2"/>
  <c r="H669" i="2"/>
  <c r="G669" i="2"/>
  <c r="H668" i="2"/>
  <c r="G668" i="2"/>
  <c r="H667" i="2"/>
  <c r="G667" i="2"/>
  <c r="H666" i="2"/>
  <c r="G666" i="2"/>
  <c r="H665" i="2"/>
  <c r="G665" i="2"/>
  <c r="H664" i="2"/>
  <c r="G664" i="2"/>
  <c r="H663" i="2"/>
  <c r="G663" i="2"/>
  <c r="H662" i="2"/>
  <c r="G662" i="2"/>
  <c r="H661" i="2"/>
  <c r="G661" i="2"/>
  <c r="H660" i="2"/>
  <c r="G660" i="2"/>
  <c r="H659" i="2"/>
  <c r="G659" i="2"/>
  <c r="H658" i="2"/>
  <c r="G658" i="2"/>
  <c r="H657" i="2"/>
  <c r="G657" i="2"/>
  <c r="H656" i="2"/>
  <c r="G656" i="2"/>
  <c r="H655" i="2"/>
  <c r="G655" i="2"/>
  <c r="H654" i="2"/>
  <c r="G654" i="2"/>
  <c r="H653" i="2"/>
  <c r="G653" i="2"/>
  <c r="H652" i="2"/>
  <c r="G652" i="2"/>
  <c r="H651" i="2"/>
  <c r="G651" i="2"/>
  <c r="H650" i="2"/>
  <c r="G650" i="2"/>
  <c r="H649" i="2"/>
  <c r="G649" i="2"/>
  <c r="H648" i="2"/>
  <c r="G648" i="2"/>
  <c r="H647" i="2"/>
  <c r="G647" i="2"/>
  <c r="H646" i="2"/>
  <c r="G646" i="2"/>
  <c r="H645" i="2"/>
  <c r="G645" i="2"/>
  <c r="H644" i="2"/>
  <c r="G644" i="2"/>
  <c r="H643" i="2"/>
  <c r="G643" i="2"/>
  <c r="H642" i="2"/>
  <c r="G642" i="2"/>
  <c r="H641" i="2"/>
  <c r="G641" i="2"/>
  <c r="H640" i="2"/>
  <c r="G640" i="2"/>
  <c r="H639" i="2"/>
  <c r="G639" i="2"/>
  <c r="H638" i="2"/>
  <c r="G638" i="2"/>
  <c r="H637" i="2"/>
  <c r="G637" i="2"/>
  <c r="H636" i="2"/>
  <c r="G636" i="2"/>
  <c r="H635" i="2"/>
  <c r="G635" i="2"/>
  <c r="H634" i="2"/>
  <c r="G634" i="2"/>
  <c r="H633" i="2"/>
  <c r="G633" i="2"/>
  <c r="H632" i="2"/>
  <c r="G632" i="2"/>
  <c r="H631" i="2"/>
  <c r="G631" i="2"/>
  <c r="H630" i="2"/>
  <c r="G630" i="2"/>
  <c r="H629" i="2"/>
  <c r="G629" i="2"/>
  <c r="H628" i="2"/>
  <c r="G628" i="2"/>
  <c r="H627" i="2"/>
  <c r="G627" i="2"/>
  <c r="H626" i="2"/>
  <c r="G626" i="2"/>
  <c r="H625" i="2"/>
  <c r="G625" i="2"/>
  <c r="H624" i="2"/>
  <c r="G624" i="2"/>
  <c r="H623" i="2"/>
  <c r="G623" i="2"/>
  <c r="H622" i="2"/>
  <c r="G622" i="2"/>
  <c r="H621" i="2"/>
  <c r="G621" i="2"/>
  <c r="H620" i="2"/>
  <c r="G620" i="2"/>
  <c r="H619" i="2"/>
  <c r="G619" i="2"/>
  <c r="H618" i="2"/>
  <c r="G618" i="2"/>
  <c r="H617" i="2"/>
  <c r="G617" i="2"/>
  <c r="H616" i="2"/>
  <c r="G616" i="2"/>
  <c r="H615" i="2"/>
  <c r="G615" i="2"/>
  <c r="H614" i="2"/>
  <c r="G614" i="2"/>
  <c r="H613" i="2"/>
  <c r="G613" i="2"/>
  <c r="H612" i="2"/>
  <c r="G612" i="2"/>
  <c r="H611" i="2"/>
  <c r="G611" i="2"/>
  <c r="H610" i="2"/>
  <c r="G610" i="2"/>
  <c r="H609" i="2"/>
  <c r="G609" i="2"/>
  <c r="H608" i="2"/>
  <c r="G608" i="2"/>
  <c r="H607" i="2"/>
  <c r="G607" i="2"/>
  <c r="H606" i="2"/>
  <c r="G606" i="2"/>
  <c r="H605" i="2"/>
  <c r="G605" i="2"/>
  <c r="H604" i="2"/>
  <c r="G604" i="2"/>
  <c r="H603" i="2"/>
  <c r="G603" i="2"/>
  <c r="H602" i="2"/>
  <c r="G602" i="2"/>
  <c r="H601" i="2"/>
  <c r="G601" i="2"/>
  <c r="H600" i="2"/>
  <c r="G600" i="2"/>
  <c r="H599" i="2"/>
  <c r="G599" i="2"/>
  <c r="H598" i="2"/>
  <c r="G598" i="2"/>
  <c r="H597" i="2"/>
  <c r="G597" i="2"/>
  <c r="H596" i="2"/>
  <c r="G596" i="2"/>
  <c r="H595" i="2"/>
  <c r="G595" i="2"/>
  <c r="H594" i="2"/>
  <c r="G594" i="2"/>
  <c r="H593" i="2"/>
  <c r="G593" i="2"/>
  <c r="H592" i="2"/>
  <c r="G592" i="2"/>
  <c r="H591" i="2"/>
  <c r="G591" i="2"/>
  <c r="H590" i="2"/>
  <c r="G590" i="2"/>
  <c r="H589" i="2"/>
  <c r="G589" i="2"/>
  <c r="H588" i="2"/>
  <c r="G588" i="2"/>
  <c r="H587" i="2"/>
  <c r="G587" i="2"/>
  <c r="H586" i="2"/>
  <c r="G586" i="2"/>
  <c r="H585" i="2"/>
  <c r="G585" i="2"/>
  <c r="H584" i="2"/>
  <c r="G584" i="2"/>
  <c r="H583" i="2"/>
  <c r="G583" i="2"/>
  <c r="H582" i="2"/>
  <c r="G582" i="2"/>
  <c r="H581" i="2"/>
  <c r="G581" i="2"/>
  <c r="H580" i="2"/>
  <c r="G580" i="2"/>
  <c r="H579" i="2"/>
  <c r="G579" i="2"/>
  <c r="H578" i="2"/>
  <c r="G578" i="2"/>
  <c r="H577" i="2"/>
  <c r="G577" i="2"/>
  <c r="H576" i="2"/>
  <c r="G576" i="2"/>
  <c r="H575" i="2"/>
  <c r="G575" i="2"/>
  <c r="H574" i="2"/>
  <c r="G574" i="2"/>
  <c r="H573" i="2"/>
  <c r="G573" i="2"/>
  <c r="H572" i="2"/>
  <c r="G572" i="2"/>
  <c r="H571" i="2"/>
  <c r="G571" i="2"/>
  <c r="H570" i="2"/>
  <c r="G570" i="2"/>
  <c r="H569" i="2"/>
  <c r="G569" i="2"/>
  <c r="H568" i="2"/>
  <c r="G568" i="2"/>
  <c r="H567" i="2"/>
  <c r="G567" i="2"/>
  <c r="H566" i="2"/>
  <c r="G566" i="2"/>
  <c r="H565" i="2"/>
  <c r="G565" i="2"/>
  <c r="H564" i="2"/>
  <c r="G564" i="2"/>
  <c r="H563" i="2"/>
  <c r="G563" i="2"/>
  <c r="H562" i="2"/>
  <c r="G562" i="2"/>
  <c r="H561" i="2"/>
  <c r="G561" i="2"/>
  <c r="H560" i="2"/>
  <c r="G560" i="2"/>
  <c r="H559" i="2"/>
  <c r="G559" i="2"/>
  <c r="H558" i="2"/>
  <c r="G558" i="2"/>
  <c r="H557" i="2"/>
  <c r="G557" i="2"/>
  <c r="H556" i="2"/>
  <c r="G556" i="2"/>
  <c r="H555" i="2"/>
  <c r="G555" i="2"/>
  <c r="H554" i="2"/>
  <c r="G554" i="2"/>
  <c r="H553" i="2"/>
  <c r="G553" i="2"/>
  <c r="H552" i="2"/>
  <c r="G552" i="2"/>
  <c r="H551" i="2"/>
  <c r="G551" i="2"/>
  <c r="H550" i="2"/>
  <c r="G550" i="2"/>
  <c r="H549" i="2"/>
  <c r="G549" i="2"/>
  <c r="H548" i="2"/>
  <c r="G548" i="2"/>
  <c r="H547" i="2"/>
  <c r="G547" i="2"/>
  <c r="H546" i="2"/>
  <c r="G546" i="2"/>
  <c r="H545" i="2"/>
  <c r="G545" i="2"/>
  <c r="H544" i="2"/>
  <c r="G544" i="2"/>
  <c r="H543" i="2"/>
  <c r="G543" i="2"/>
  <c r="H542" i="2"/>
  <c r="G542" i="2"/>
  <c r="H541" i="2"/>
  <c r="G541" i="2"/>
  <c r="H540" i="2"/>
  <c r="G540" i="2"/>
  <c r="H539" i="2"/>
  <c r="G539" i="2"/>
  <c r="H538" i="2"/>
  <c r="G538" i="2"/>
  <c r="H537" i="2"/>
  <c r="G537" i="2"/>
  <c r="H536" i="2"/>
  <c r="G536" i="2"/>
  <c r="H535" i="2"/>
  <c r="G535" i="2"/>
  <c r="H534" i="2"/>
  <c r="G534" i="2"/>
  <c r="H533" i="2"/>
  <c r="G533" i="2"/>
  <c r="H532" i="2"/>
  <c r="G532" i="2"/>
  <c r="H531" i="2"/>
  <c r="G531" i="2"/>
  <c r="H530" i="2"/>
  <c r="G530" i="2"/>
  <c r="H529" i="2"/>
  <c r="G529" i="2"/>
  <c r="H528" i="2"/>
  <c r="G528" i="2"/>
  <c r="H527" i="2"/>
  <c r="G527" i="2"/>
  <c r="H526" i="2"/>
  <c r="G526" i="2"/>
  <c r="H525" i="2"/>
  <c r="G525" i="2"/>
  <c r="H524" i="2"/>
  <c r="G524" i="2"/>
  <c r="H523" i="2"/>
  <c r="G523" i="2"/>
  <c r="H522" i="2"/>
  <c r="G522" i="2"/>
  <c r="H521" i="2"/>
  <c r="G521" i="2"/>
  <c r="H520" i="2"/>
  <c r="G520" i="2"/>
  <c r="H519" i="2"/>
  <c r="G519" i="2"/>
  <c r="H518" i="2"/>
  <c r="G518" i="2"/>
  <c r="H517" i="2"/>
  <c r="G517" i="2"/>
  <c r="H516" i="2"/>
  <c r="G516" i="2"/>
  <c r="H515" i="2"/>
  <c r="G515" i="2"/>
  <c r="H514" i="2"/>
  <c r="G514" i="2"/>
  <c r="H513" i="2"/>
  <c r="G513" i="2"/>
  <c r="H512" i="2"/>
  <c r="G512" i="2"/>
  <c r="H511" i="2"/>
  <c r="G511" i="2"/>
  <c r="H510" i="2"/>
  <c r="G510" i="2"/>
  <c r="H509" i="2"/>
  <c r="G509" i="2"/>
  <c r="H508" i="2"/>
  <c r="G508" i="2"/>
  <c r="H507" i="2"/>
  <c r="G507" i="2"/>
  <c r="H506" i="2"/>
  <c r="G506" i="2"/>
  <c r="H505" i="2"/>
  <c r="G505" i="2"/>
  <c r="H504" i="2"/>
  <c r="G504" i="2"/>
  <c r="H503" i="2"/>
  <c r="G503" i="2"/>
  <c r="H502" i="2"/>
  <c r="G502" i="2"/>
  <c r="H501" i="2"/>
  <c r="G501" i="2"/>
  <c r="H500" i="2"/>
  <c r="G500" i="2"/>
  <c r="H499" i="2"/>
  <c r="G499" i="2"/>
  <c r="H498" i="2"/>
  <c r="G498" i="2"/>
  <c r="H497" i="2"/>
  <c r="G497" i="2"/>
  <c r="H496" i="2"/>
  <c r="G496" i="2"/>
  <c r="H495" i="2"/>
  <c r="G495" i="2"/>
  <c r="H494" i="2"/>
  <c r="G494" i="2"/>
  <c r="H493" i="2"/>
  <c r="G493" i="2"/>
  <c r="H492" i="2"/>
  <c r="G492" i="2"/>
  <c r="H491" i="2"/>
  <c r="G491" i="2"/>
  <c r="H490" i="2"/>
  <c r="G490" i="2"/>
  <c r="H489" i="2"/>
  <c r="G489" i="2"/>
  <c r="H488" i="2"/>
  <c r="G488" i="2"/>
  <c r="H487" i="2"/>
  <c r="G487" i="2"/>
  <c r="H486" i="2"/>
  <c r="G486" i="2"/>
  <c r="H485" i="2"/>
  <c r="G485" i="2"/>
  <c r="H484" i="2"/>
  <c r="G484" i="2"/>
  <c r="H483" i="2"/>
  <c r="G483" i="2"/>
  <c r="H482" i="2"/>
  <c r="G482" i="2"/>
  <c r="H481" i="2"/>
  <c r="G481" i="2"/>
  <c r="H480" i="2"/>
  <c r="G480" i="2"/>
  <c r="H479" i="2"/>
  <c r="G479" i="2"/>
  <c r="H478" i="2"/>
  <c r="G478" i="2"/>
  <c r="H477" i="2"/>
  <c r="G477" i="2"/>
  <c r="H476" i="2"/>
  <c r="G476" i="2"/>
  <c r="H475" i="2"/>
  <c r="G475" i="2"/>
  <c r="H474" i="2"/>
  <c r="G474" i="2"/>
  <c r="H473" i="2"/>
  <c r="G473" i="2"/>
  <c r="H472" i="2"/>
  <c r="G472" i="2"/>
  <c r="H471" i="2"/>
  <c r="G471" i="2"/>
  <c r="H470" i="2"/>
  <c r="G470" i="2"/>
  <c r="H469" i="2"/>
  <c r="G469" i="2"/>
  <c r="H468" i="2"/>
  <c r="G468" i="2"/>
  <c r="H467" i="2"/>
  <c r="G467" i="2"/>
  <c r="H466" i="2"/>
  <c r="G466" i="2"/>
  <c r="H465" i="2"/>
  <c r="G465" i="2"/>
  <c r="H464" i="2"/>
  <c r="G464" i="2"/>
  <c r="H463" i="2"/>
  <c r="G463" i="2"/>
  <c r="H462" i="2"/>
  <c r="G462" i="2"/>
  <c r="H461" i="2"/>
  <c r="G461" i="2"/>
  <c r="H460" i="2"/>
  <c r="G460" i="2"/>
  <c r="H459" i="2"/>
  <c r="G459" i="2"/>
  <c r="H458" i="2"/>
  <c r="G458" i="2"/>
  <c r="H457" i="2"/>
  <c r="G457" i="2"/>
  <c r="H456" i="2"/>
  <c r="G456" i="2"/>
  <c r="H455" i="2"/>
  <c r="G455" i="2"/>
  <c r="H454" i="2"/>
  <c r="G454" i="2"/>
  <c r="H453" i="2"/>
  <c r="G453" i="2"/>
  <c r="H452" i="2"/>
  <c r="G452" i="2"/>
  <c r="H451" i="2"/>
  <c r="G451" i="2"/>
  <c r="H450" i="2"/>
  <c r="G450" i="2"/>
  <c r="H449" i="2"/>
  <c r="G449" i="2"/>
  <c r="H448" i="2"/>
  <c r="G448" i="2"/>
  <c r="H447" i="2"/>
  <c r="G447" i="2"/>
  <c r="H446" i="2"/>
  <c r="G446" i="2"/>
  <c r="H445" i="2"/>
  <c r="G445" i="2"/>
  <c r="H444" i="2"/>
  <c r="G444" i="2"/>
  <c r="H443" i="2"/>
  <c r="G443" i="2"/>
  <c r="H442" i="2"/>
  <c r="G442" i="2"/>
  <c r="H441" i="2"/>
  <c r="G441" i="2"/>
  <c r="H440" i="2"/>
  <c r="G440" i="2"/>
  <c r="H439" i="2"/>
  <c r="G439" i="2"/>
  <c r="H438" i="2"/>
  <c r="G438" i="2"/>
  <c r="H437" i="2"/>
  <c r="G437" i="2"/>
  <c r="H436" i="2"/>
  <c r="G436" i="2"/>
  <c r="H435" i="2"/>
  <c r="G435" i="2"/>
  <c r="H434" i="2"/>
  <c r="G434" i="2"/>
  <c r="H433" i="2"/>
  <c r="G433" i="2"/>
  <c r="H432" i="2"/>
  <c r="G432" i="2"/>
  <c r="H431" i="2"/>
  <c r="G431" i="2"/>
  <c r="H430" i="2"/>
  <c r="G430" i="2"/>
  <c r="H429" i="2"/>
  <c r="G429" i="2"/>
  <c r="H428" i="2"/>
  <c r="G428" i="2"/>
  <c r="H427" i="2"/>
  <c r="G427" i="2"/>
  <c r="H426" i="2"/>
  <c r="G426" i="2"/>
  <c r="H425" i="2"/>
  <c r="G425" i="2"/>
  <c r="H424" i="2"/>
  <c r="G424" i="2"/>
  <c r="H423" i="2"/>
  <c r="G423" i="2"/>
  <c r="H422" i="2"/>
  <c r="G422" i="2"/>
  <c r="H421" i="2"/>
  <c r="G421" i="2"/>
  <c r="H420" i="2"/>
  <c r="G420" i="2"/>
  <c r="H419" i="2"/>
  <c r="G419" i="2"/>
  <c r="H418" i="2"/>
  <c r="G418" i="2"/>
  <c r="H417" i="2"/>
  <c r="G417" i="2"/>
  <c r="H416" i="2"/>
  <c r="G416" i="2"/>
  <c r="H415" i="2"/>
  <c r="G415" i="2"/>
  <c r="H414" i="2"/>
  <c r="G414" i="2"/>
  <c r="H413" i="2"/>
  <c r="G413" i="2"/>
  <c r="H412" i="2"/>
  <c r="G412" i="2"/>
  <c r="H411" i="2"/>
  <c r="G411" i="2"/>
  <c r="H410" i="2"/>
  <c r="G410" i="2"/>
  <c r="H409" i="2"/>
  <c r="G409" i="2"/>
  <c r="H408" i="2"/>
  <c r="G408" i="2"/>
  <c r="H407" i="2"/>
  <c r="G407" i="2"/>
  <c r="H406" i="2"/>
  <c r="G406" i="2"/>
  <c r="H405" i="2"/>
  <c r="G405" i="2"/>
  <c r="H404" i="2"/>
  <c r="G404" i="2"/>
  <c r="H403" i="2"/>
  <c r="G403" i="2"/>
  <c r="H402" i="2"/>
  <c r="G402" i="2"/>
  <c r="H401" i="2"/>
  <c r="G401" i="2"/>
  <c r="H400" i="2"/>
  <c r="G400" i="2"/>
  <c r="H399" i="2"/>
  <c r="G399" i="2"/>
  <c r="H398" i="2"/>
  <c r="G398" i="2"/>
  <c r="H397" i="2"/>
  <c r="G397" i="2"/>
  <c r="H396" i="2"/>
  <c r="G396" i="2"/>
  <c r="H395" i="2"/>
  <c r="G395" i="2"/>
  <c r="H394" i="2"/>
  <c r="G394" i="2"/>
  <c r="H393" i="2"/>
  <c r="G393" i="2"/>
  <c r="H392" i="2"/>
  <c r="G392" i="2"/>
  <c r="H391" i="2"/>
  <c r="G391" i="2"/>
  <c r="H390" i="2"/>
  <c r="G390" i="2"/>
  <c r="H389" i="2"/>
  <c r="G389" i="2"/>
  <c r="H388" i="2"/>
  <c r="G388" i="2"/>
  <c r="H387" i="2"/>
  <c r="G387" i="2"/>
  <c r="H386" i="2"/>
  <c r="G386" i="2"/>
  <c r="H385" i="2"/>
  <c r="G385" i="2"/>
  <c r="H384" i="2"/>
  <c r="G384" i="2"/>
  <c r="H383" i="2"/>
  <c r="G383" i="2"/>
  <c r="H382" i="2"/>
  <c r="G382" i="2"/>
  <c r="H381" i="2"/>
  <c r="G381" i="2"/>
  <c r="H380" i="2"/>
  <c r="G380" i="2"/>
  <c r="H379" i="2"/>
  <c r="G379" i="2"/>
  <c r="H378" i="2"/>
  <c r="G378" i="2"/>
  <c r="H377" i="2"/>
  <c r="G377" i="2"/>
  <c r="H376" i="2"/>
  <c r="G376" i="2"/>
  <c r="H375" i="2"/>
  <c r="G375" i="2"/>
  <c r="H374" i="2"/>
  <c r="G374" i="2"/>
  <c r="H373" i="2"/>
  <c r="G373" i="2"/>
  <c r="H372" i="2"/>
  <c r="G372" i="2"/>
  <c r="H371" i="2"/>
  <c r="G371" i="2"/>
  <c r="H370" i="2"/>
  <c r="G370" i="2"/>
  <c r="H369" i="2"/>
  <c r="G369" i="2"/>
  <c r="H368" i="2"/>
  <c r="G368" i="2"/>
  <c r="H367" i="2"/>
  <c r="G367" i="2"/>
  <c r="H366" i="2"/>
  <c r="G366" i="2"/>
  <c r="H365" i="2"/>
  <c r="G365" i="2"/>
  <c r="H364" i="2"/>
  <c r="G364" i="2"/>
  <c r="H363" i="2"/>
  <c r="G363" i="2"/>
  <c r="H362" i="2"/>
  <c r="G362" i="2"/>
  <c r="H361" i="2"/>
  <c r="G361" i="2"/>
  <c r="H360" i="2"/>
  <c r="G360" i="2"/>
  <c r="H359" i="2"/>
  <c r="G359" i="2"/>
  <c r="H358" i="2"/>
  <c r="G358" i="2"/>
  <c r="H357" i="2"/>
  <c r="G357" i="2"/>
  <c r="H356" i="2"/>
  <c r="G356" i="2"/>
  <c r="H355" i="2"/>
  <c r="G355" i="2"/>
  <c r="H354" i="2"/>
  <c r="G354" i="2"/>
  <c r="H353" i="2"/>
  <c r="G353" i="2"/>
  <c r="H352" i="2"/>
  <c r="G352" i="2"/>
  <c r="H351" i="2"/>
  <c r="G351" i="2"/>
  <c r="H350" i="2"/>
  <c r="G350" i="2"/>
  <c r="H349" i="2"/>
  <c r="G349" i="2"/>
  <c r="H348" i="2"/>
  <c r="G348" i="2"/>
  <c r="H347" i="2"/>
  <c r="G347" i="2"/>
  <c r="H346" i="2"/>
  <c r="G346" i="2"/>
  <c r="H345" i="2"/>
  <c r="G345" i="2"/>
  <c r="H344" i="2"/>
  <c r="G344" i="2"/>
  <c r="H343" i="2"/>
  <c r="G343" i="2"/>
  <c r="H342" i="2"/>
  <c r="G342" i="2"/>
  <c r="H341" i="2"/>
  <c r="G341" i="2"/>
  <c r="H340" i="2"/>
  <c r="G340" i="2"/>
  <c r="H339" i="2"/>
  <c r="G339" i="2"/>
  <c r="H338" i="2"/>
  <c r="G338" i="2"/>
  <c r="H337" i="2"/>
  <c r="G337" i="2"/>
  <c r="H336" i="2"/>
  <c r="G336" i="2"/>
  <c r="H335" i="2"/>
  <c r="G335" i="2"/>
  <c r="H334" i="2"/>
  <c r="G334" i="2"/>
  <c r="H333" i="2"/>
  <c r="G333" i="2"/>
  <c r="H332" i="2"/>
  <c r="G332" i="2"/>
  <c r="H331" i="2"/>
  <c r="G331" i="2"/>
  <c r="H330" i="2"/>
  <c r="G330" i="2"/>
  <c r="H329" i="2"/>
  <c r="G329" i="2"/>
  <c r="H328" i="2"/>
  <c r="G328" i="2"/>
  <c r="H327" i="2"/>
  <c r="G327" i="2"/>
  <c r="H326" i="2"/>
  <c r="G326" i="2"/>
  <c r="H325" i="2"/>
  <c r="G325" i="2"/>
  <c r="H324" i="2"/>
  <c r="G324" i="2"/>
  <c r="H323" i="2"/>
  <c r="G323" i="2"/>
  <c r="H322" i="2"/>
  <c r="G322" i="2"/>
  <c r="H321" i="2"/>
  <c r="G321" i="2"/>
  <c r="H320" i="2"/>
  <c r="G320" i="2"/>
  <c r="H319" i="2"/>
  <c r="G319" i="2"/>
  <c r="H318" i="2"/>
  <c r="G318" i="2"/>
  <c r="H317" i="2"/>
  <c r="G317" i="2"/>
  <c r="H316" i="2"/>
  <c r="G316" i="2"/>
  <c r="H315" i="2"/>
  <c r="G315" i="2"/>
  <c r="H314" i="2"/>
  <c r="G314" i="2"/>
  <c r="H313" i="2"/>
  <c r="G313" i="2"/>
  <c r="H312" i="2"/>
  <c r="G312" i="2"/>
  <c r="H311" i="2"/>
  <c r="G311" i="2"/>
  <c r="H310" i="2"/>
  <c r="G310" i="2"/>
  <c r="H309" i="2"/>
  <c r="G309" i="2"/>
  <c r="H308" i="2"/>
  <c r="G308" i="2"/>
  <c r="H307" i="2"/>
  <c r="G307" i="2"/>
  <c r="H306" i="2"/>
  <c r="G306" i="2"/>
  <c r="H305" i="2"/>
  <c r="G305" i="2"/>
  <c r="H304" i="2"/>
  <c r="G304" i="2"/>
  <c r="H303" i="2"/>
  <c r="G303" i="2"/>
  <c r="H302" i="2"/>
  <c r="G302" i="2"/>
  <c r="H301" i="2"/>
  <c r="G301" i="2"/>
  <c r="H300" i="2"/>
  <c r="G300" i="2"/>
  <c r="H299" i="2"/>
  <c r="G299" i="2"/>
  <c r="H298" i="2"/>
  <c r="G298" i="2"/>
  <c r="H297" i="2"/>
  <c r="G297" i="2"/>
  <c r="H296" i="2"/>
  <c r="G296" i="2"/>
  <c r="H295" i="2"/>
  <c r="G295" i="2"/>
  <c r="H294" i="2"/>
  <c r="G294" i="2"/>
  <c r="H293" i="2"/>
  <c r="G293" i="2"/>
  <c r="H292" i="2"/>
  <c r="G292" i="2"/>
  <c r="H291" i="2"/>
  <c r="G291" i="2"/>
  <c r="H290" i="2"/>
  <c r="G290" i="2"/>
  <c r="H289" i="2"/>
  <c r="G289" i="2"/>
  <c r="H288" i="2"/>
  <c r="G288" i="2"/>
  <c r="H287" i="2"/>
  <c r="G287" i="2"/>
  <c r="H286" i="2"/>
  <c r="G286" i="2"/>
  <c r="H285" i="2"/>
  <c r="G285" i="2"/>
  <c r="H284" i="2"/>
  <c r="G284" i="2"/>
  <c r="H283" i="2"/>
  <c r="G283" i="2"/>
  <c r="H282" i="2"/>
  <c r="G282" i="2"/>
  <c r="H281" i="2"/>
  <c r="G281" i="2"/>
  <c r="H280" i="2"/>
  <c r="G280" i="2"/>
  <c r="H279" i="2"/>
  <c r="G279" i="2"/>
  <c r="H278" i="2"/>
  <c r="G278" i="2"/>
  <c r="H277" i="2"/>
  <c r="G277" i="2"/>
  <c r="H276" i="2"/>
  <c r="G276" i="2"/>
  <c r="H275" i="2"/>
  <c r="G275" i="2"/>
  <c r="H274" i="2"/>
  <c r="G274" i="2"/>
  <c r="H273" i="2"/>
  <c r="G273" i="2"/>
  <c r="H272" i="2"/>
  <c r="G272" i="2"/>
  <c r="H271" i="2"/>
  <c r="G271" i="2"/>
  <c r="H270" i="2"/>
  <c r="G270" i="2"/>
  <c r="H269" i="2"/>
  <c r="G269" i="2"/>
  <c r="H268" i="2"/>
  <c r="G268" i="2"/>
  <c r="H267" i="2"/>
  <c r="G267" i="2"/>
  <c r="H266" i="2"/>
  <c r="G266" i="2"/>
  <c r="H265" i="2"/>
  <c r="G265" i="2"/>
  <c r="H264" i="2"/>
  <c r="G264" i="2"/>
  <c r="H263" i="2"/>
  <c r="G263" i="2"/>
  <c r="H262" i="2"/>
  <c r="G262" i="2"/>
  <c r="H261" i="2"/>
  <c r="G261" i="2"/>
  <c r="H260" i="2"/>
  <c r="G260" i="2"/>
  <c r="H259" i="2"/>
  <c r="G259" i="2"/>
  <c r="H258" i="2"/>
  <c r="G258" i="2"/>
  <c r="H257" i="2"/>
  <c r="G257" i="2"/>
  <c r="H256" i="2"/>
  <c r="G256" i="2"/>
  <c r="H255" i="2"/>
  <c r="G255" i="2"/>
  <c r="H254" i="2"/>
  <c r="G254" i="2"/>
  <c r="H253" i="2"/>
  <c r="G253" i="2"/>
  <c r="H252" i="2"/>
  <c r="G252" i="2"/>
  <c r="H251" i="2"/>
  <c r="G251" i="2"/>
  <c r="H250" i="2"/>
  <c r="G250" i="2"/>
  <c r="H249" i="2"/>
  <c r="G249" i="2"/>
  <c r="H248" i="2"/>
  <c r="G248" i="2"/>
  <c r="H247" i="2"/>
  <c r="G247" i="2"/>
  <c r="H246" i="2"/>
  <c r="G246" i="2"/>
  <c r="H245" i="2"/>
  <c r="G245" i="2"/>
  <c r="H244" i="2"/>
  <c r="G244" i="2"/>
  <c r="H243" i="2"/>
  <c r="G243" i="2"/>
  <c r="H242" i="2"/>
  <c r="G242" i="2"/>
  <c r="H241" i="2"/>
  <c r="G241" i="2"/>
  <c r="H240" i="2"/>
  <c r="G240" i="2"/>
  <c r="H239" i="2"/>
  <c r="G239" i="2"/>
  <c r="H238" i="2"/>
  <c r="G238" i="2"/>
  <c r="H237" i="2"/>
  <c r="G237" i="2"/>
  <c r="H236" i="2"/>
  <c r="G236" i="2"/>
  <c r="H235" i="2"/>
  <c r="G235" i="2"/>
  <c r="H234" i="2"/>
  <c r="G234" i="2"/>
  <c r="H233" i="2"/>
  <c r="G233" i="2"/>
  <c r="H232" i="2"/>
  <c r="G232" i="2"/>
  <c r="H231" i="2"/>
  <c r="G231" i="2"/>
  <c r="H230" i="2"/>
  <c r="G230" i="2"/>
  <c r="H229" i="2"/>
  <c r="G229" i="2"/>
  <c r="H228" i="2"/>
  <c r="G228" i="2"/>
  <c r="H227" i="2"/>
  <c r="G227" i="2"/>
  <c r="H226" i="2"/>
  <c r="G226" i="2"/>
  <c r="H225" i="2"/>
  <c r="G225" i="2"/>
  <c r="H224" i="2"/>
  <c r="G224" i="2"/>
  <c r="H223" i="2"/>
  <c r="G223" i="2"/>
  <c r="H222" i="2"/>
  <c r="G222" i="2"/>
  <c r="H221" i="2"/>
  <c r="G221" i="2"/>
  <c r="H220" i="2"/>
  <c r="G220" i="2"/>
  <c r="H219" i="2"/>
  <c r="G219" i="2"/>
  <c r="H218" i="2"/>
  <c r="G218" i="2"/>
  <c r="H217" i="2"/>
  <c r="G217" i="2"/>
  <c r="H216" i="2"/>
  <c r="G216" i="2"/>
  <c r="H215" i="2"/>
  <c r="G215" i="2"/>
  <c r="H214" i="2"/>
  <c r="G214" i="2"/>
  <c r="H213" i="2"/>
  <c r="G213" i="2"/>
  <c r="H212" i="2"/>
  <c r="G212" i="2"/>
  <c r="H211" i="2"/>
  <c r="G211" i="2"/>
  <c r="H210" i="2"/>
  <c r="G210" i="2"/>
  <c r="H209" i="2"/>
  <c r="G209" i="2"/>
  <c r="H208" i="2"/>
  <c r="G208" i="2"/>
  <c r="H207" i="2"/>
  <c r="G207" i="2"/>
  <c r="H206" i="2"/>
  <c r="G206" i="2"/>
  <c r="H205" i="2"/>
  <c r="G205" i="2"/>
  <c r="H204" i="2"/>
  <c r="G204" i="2"/>
  <c r="H203" i="2"/>
  <c r="G203" i="2"/>
  <c r="H202" i="2"/>
  <c r="G202" i="2"/>
  <c r="H201" i="2"/>
  <c r="G201" i="2"/>
  <c r="H200" i="2"/>
  <c r="G200" i="2"/>
  <c r="H199" i="2"/>
  <c r="G199" i="2"/>
  <c r="H198" i="2"/>
  <c r="G198" i="2"/>
  <c r="H197" i="2"/>
  <c r="G197" i="2"/>
  <c r="H196" i="2"/>
  <c r="G196" i="2"/>
  <c r="H195" i="2"/>
  <c r="G195" i="2"/>
  <c r="H194" i="2"/>
  <c r="G194" i="2"/>
  <c r="H193" i="2"/>
  <c r="G193" i="2"/>
  <c r="H192" i="2"/>
  <c r="G192" i="2"/>
  <c r="H191" i="2"/>
  <c r="G191" i="2"/>
  <c r="H190" i="2"/>
  <c r="G190" i="2"/>
  <c r="H189" i="2"/>
  <c r="G189" i="2"/>
  <c r="H188" i="2"/>
  <c r="G188" i="2"/>
  <c r="H187" i="2"/>
  <c r="G187" i="2"/>
  <c r="H186" i="2"/>
  <c r="G186" i="2"/>
  <c r="H185" i="2"/>
  <c r="G185" i="2"/>
  <c r="H184" i="2"/>
  <c r="G184" i="2"/>
  <c r="H183" i="2"/>
  <c r="G183" i="2"/>
  <c r="H182" i="2"/>
  <c r="G182" i="2"/>
  <c r="H181" i="2"/>
  <c r="G181" i="2"/>
  <c r="H180" i="2"/>
  <c r="G180" i="2"/>
  <c r="H179" i="2"/>
  <c r="G179" i="2"/>
  <c r="H178" i="2"/>
  <c r="G178" i="2"/>
  <c r="H177" i="2"/>
  <c r="G177" i="2"/>
  <c r="H176" i="2"/>
  <c r="G176" i="2"/>
  <c r="H175" i="2"/>
  <c r="G175" i="2"/>
  <c r="H174" i="2"/>
  <c r="G174" i="2"/>
  <c r="H173" i="2"/>
  <c r="G173" i="2"/>
  <c r="H172" i="2"/>
  <c r="G172" i="2"/>
  <c r="H171" i="2"/>
  <c r="G171" i="2"/>
  <c r="H170" i="2"/>
  <c r="G170" i="2"/>
  <c r="H169" i="2"/>
  <c r="G169" i="2"/>
  <c r="H168" i="2"/>
  <c r="G168" i="2"/>
  <c r="H167" i="2"/>
  <c r="G167" i="2"/>
  <c r="H166" i="2"/>
  <c r="G166" i="2"/>
  <c r="H165" i="2"/>
  <c r="G165" i="2"/>
  <c r="H164" i="2"/>
  <c r="G164" i="2"/>
  <c r="H163" i="2"/>
  <c r="G163" i="2"/>
  <c r="H162" i="2"/>
  <c r="G162" i="2"/>
  <c r="H161" i="2"/>
  <c r="G161" i="2"/>
  <c r="H160" i="2"/>
  <c r="G160" i="2"/>
  <c r="H159" i="2"/>
  <c r="G159" i="2"/>
  <c r="H158" i="2"/>
  <c r="G158" i="2"/>
  <c r="H157" i="2"/>
  <c r="G157" i="2"/>
  <c r="H156" i="2"/>
  <c r="G156" i="2"/>
  <c r="H155" i="2"/>
  <c r="G155" i="2"/>
  <c r="H154" i="2"/>
  <c r="G154" i="2"/>
  <c r="H153" i="2"/>
  <c r="G153" i="2"/>
  <c r="H152" i="2"/>
  <c r="G152" i="2"/>
  <c r="H151" i="2"/>
  <c r="G151" i="2"/>
  <c r="H150" i="2"/>
  <c r="G150" i="2"/>
  <c r="H149" i="2"/>
  <c r="G149" i="2"/>
  <c r="H148" i="2"/>
  <c r="G148" i="2"/>
  <c r="H147" i="2"/>
  <c r="G147" i="2"/>
  <c r="H146" i="2"/>
  <c r="G146" i="2"/>
  <c r="H145" i="2"/>
  <c r="G145" i="2"/>
  <c r="H144" i="2"/>
  <c r="G144" i="2"/>
  <c r="H143" i="2"/>
  <c r="G143" i="2"/>
  <c r="H142" i="2"/>
  <c r="G142" i="2"/>
  <c r="H141" i="2"/>
  <c r="G141" i="2"/>
  <c r="H140" i="2"/>
  <c r="G140" i="2"/>
  <c r="H139" i="2"/>
  <c r="G139" i="2"/>
  <c r="H138" i="2"/>
  <c r="G138" i="2"/>
  <c r="H137" i="2"/>
  <c r="G137" i="2"/>
  <c r="H136" i="2"/>
  <c r="G136" i="2"/>
  <c r="H135" i="2"/>
  <c r="G135" i="2"/>
  <c r="H134" i="2"/>
  <c r="G134" i="2"/>
  <c r="H133" i="2"/>
  <c r="G133" i="2"/>
  <c r="H132" i="2"/>
  <c r="G132" i="2"/>
  <c r="H131" i="2"/>
  <c r="G131" i="2"/>
  <c r="H130" i="2"/>
  <c r="G130" i="2"/>
  <c r="H129" i="2"/>
  <c r="G129" i="2"/>
  <c r="H128" i="2"/>
  <c r="G128" i="2"/>
  <c r="H127" i="2"/>
  <c r="G127" i="2"/>
  <c r="H126" i="2"/>
  <c r="G126" i="2"/>
  <c r="H125" i="2"/>
  <c r="G125" i="2"/>
  <c r="H124" i="2"/>
  <c r="G124" i="2"/>
  <c r="H123" i="2"/>
  <c r="G123" i="2"/>
  <c r="H122" i="2"/>
  <c r="G122" i="2"/>
  <c r="H121" i="2"/>
  <c r="G121" i="2"/>
  <c r="H120" i="2"/>
  <c r="G120" i="2"/>
  <c r="H119" i="2"/>
  <c r="G119" i="2"/>
  <c r="H118" i="2"/>
  <c r="G118" i="2"/>
  <c r="H117" i="2"/>
  <c r="G117" i="2"/>
  <c r="H116" i="2"/>
  <c r="G116" i="2"/>
  <c r="H115" i="2"/>
  <c r="G115" i="2"/>
  <c r="H114" i="2"/>
  <c r="G114" i="2"/>
  <c r="H113" i="2"/>
  <c r="G113" i="2"/>
  <c r="H112" i="2"/>
  <c r="G112" i="2"/>
  <c r="H111" i="2"/>
  <c r="G111" i="2"/>
  <c r="H110" i="2"/>
  <c r="G110" i="2"/>
  <c r="H109" i="2"/>
  <c r="G109" i="2"/>
  <c r="H108" i="2"/>
  <c r="G108" i="2"/>
  <c r="H107" i="2"/>
  <c r="G107" i="2"/>
  <c r="H106" i="2"/>
  <c r="G106" i="2"/>
  <c r="H105" i="2"/>
  <c r="G105" i="2"/>
  <c r="H104" i="2"/>
  <c r="G104" i="2"/>
  <c r="H103" i="2"/>
  <c r="G103" i="2"/>
  <c r="H102" i="2"/>
  <c r="G102" i="2"/>
  <c r="H101" i="2"/>
  <c r="G101" i="2"/>
  <c r="H100" i="2"/>
  <c r="G100" i="2"/>
  <c r="H99" i="2"/>
  <c r="G99" i="2"/>
  <c r="H98" i="2"/>
  <c r="G98" i="2"/>
  <c r="H97" i="2"/>
  <c r="G97" i="2"/>
  <c r="H96" i="2"/>
  <c r="G96" i="2"/>
  <c r="H95" i="2"/>
  <c r="G95" i="2"/>
  <c r="H94" i="2"/>
  <c r="G94" i="2"/>
  <c r="H93" i="2"/>
  <c r="G93" i="2"/>
  <c r="H92" i="2"/>
  <c r="G92" i="2"/>
  <c r="H91" i="2"/>
  <c r="G91" i="2"/>
  <c r="H90" i="2"/>
  <c r="G90" i="2"/>
  <c r="H89" i="2"/>
  <c r="G89" i="2"/>
  <c r="H88" i="2"/>
  <c r="G88" i="2"/>
  <c r="H87" i="2"/>
  <c r="G87" i="2"/>
  <c r="H86" i="2"/>
  <c r="G86" i="2"/>
  <c r="H85" i="2"/>
  <c r="G85" i="2"/>
  <c r="H84" i="2"/>
  <c r="G84" i="2"/>
  <c r="H83" i="2"/>
  <c r="G83" i="2"/>
  <c r="H82" i="2"/>
  <c r="G82" i="2"/>
  <c r="H81" i="2"/>
  <c r="G81" i="2"/>
  <c r="H80" i="2"/>
  <c r="G80" i="2"/>
  <c r="H79" i="2"/>
  <c r="G79" i="2"/>
  <c r="H78" i="2"/>
  <c r="G78" i="2"/>
  <c r="H77" i="2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H4" i="2"/>
  <c r="G4" i="2"/>
  <c r="H3" i="2"/>
  <c r="G3" i="2"/>
  <c r="H2" i="2"/>
  <c r="G2" i="2"/>
  <c r="H757" i="1"/>
  <c r="G757" i="1"/>
  <c r="H756" i="1"/>
  <c r="G756" i="1"/>
  <c r="H755" i="1"/>
  <c r="G755" i="1"/>
  <c r="H754" i="1"/>
  <c r="G754" i="1"/>
  <c r="H753" i="1"/>
  <c r="G753" i="1"/>
  <c r="H752" i="1"/>
  <c r="G752" i="1"/>
  <c r="H751" i="1"/>
  <c r="G751" i="1"/>
  <c r="H750" i="1"/>
  <c r="G750" i="1"/>
  <c r="H749" i="1"/>
  <c r="G749" i="1"/>
  <c r="H748" i="1"/>
  <c r="G748" i="1"/>
  <c r="H747" i="1"/>
  <c r="G747" i="1"/>
  <c r="H746" i="1"/>
  <c r="G746" i="1"/>
  <c r="H745" i="1"/>
  <c r="G745" i="1"/>
  <c r="H744" i="1"/>
  <c r="G744" i="1"/>
  <c r="H743" i="1"/>
  <c r="G743" i="1"/>
  <c r="H742" i="1"/>
  <c r="G742" i="1"/>
  <c r="H741" i="1"/>
  <c r="G741" i="1"/>
  <c r="H740" i="1"/>
  <c r="G740" i="1"/>
  <c r="H739" i="1"/>
  <c r="G739" i="1"/>
  <c r="H738" i="1"/>
  <c r="G738" i="1"/>
  <c r="H737" i="1"/>
  <c r="G737" i="1"/>
  <c r="H736" i="1"/>
  <c r="G736" i="1"/>
  <c r="H735" i="1"/>
  <c r="G735" i="1"/>
  <c r="H734" i="1"/>
  <c r="G734" i="1"/>
  <c r="H733" i="1"/>
  <c r="G733" i="1"/>
  <c r="H732" i="1"/>
  <c r="G732" i="1"/>
  <c r="H731" i="1"/>
  <c r="G731" i="1"/>
  <c r="H730" i="1"/>
  <c r="G730" i="1"/>
  <c r="H729" i="1"/>
  <c r="G729" i="1"/>
  <c r="H728" i="1"/>
  <c r="G728" i="1"/>
  <c r="H727" i="1"/>
  <c r="G727" i="1"/>
  <c r="H726" i="1"/>
  <c r="G726" i="1"/>
  <c r="H725" i="1"/>
  <c r="G725" i="1"/>
  <c r="H724" i="1"/>
  <c r="G724" i="1"/>
  <c r="H723" i="1"/>
  <c r="G723" i="1"/>
  <c r="H722" i="1"/>
  <c r="G722" i="1"/>
  <c r="H721" i="1"/>
  <c r="G721" i="1"/>
  <c r="H720" i="1"/>
  <c r="G720" i="1"/>
  <c r="H719" i="1"/>
  <c r="G719" i="1"/>
  <c r="H718" i="1"/>
  <c r="G718" i="1"/>
  <c r="H717" i="1"/>
  <c r="G717" i="1"/>
  <c r="H716" i="1"/>
  <c r="G716" i="1"/>
  <c r="H715" i="1"/>
  <c r="G715" i="1"/>
  <c r="H714" i="1"/>
  <c r="G714" i="1"/>
  <c r="H713" i="1"/>
  <c r="G713" i="1"/>
  <c r="H712" i="1"/>
  <c r="G712" i="1"/>
  <c r="H711" i="1"/>
  <c r="G711" i="1"/>
  <c r="H710" i="1"/>
  <c r="G710" i="1"/>
  <c r="H709" i="1"/>
  <c r="G709" i="1"/>
  <c r="H708" i="1"/>
  <c r="G708" i="1"/>
  <c r="H707" i="1"/>
  <c r="G707" i="1"/>
  <c r="H706" i="1"/>
  <c r="G706" i="1"/>
  <c r="H705" i="1"/>
  <c r="G705" i="1"/>
  <c r="H704" i="1"/>
  <c r="G704" i="1"/>
  <c r="H703" i="1"/>
  <c r="G703" i="1"/>
  <c r="H702" i="1"/>
  <c r="G702" i="1"/>
  <c r="H701" i="1"/>
  <c r="G701" i="1"/>
  <c r="H700" i="1"/>
  <c r="G700" i="1"/>
  <c r="H699" i="1"/>
  <c r="G699" i="1"/>
  <c r="H698" i="1"/>
  <c r="G698" i="1"/>
  <c r="H697" i="1"/>
  <c r="G697" i="1"/>
  <c r="H696" i="1"/>
  <c r="G696" i="1"/>
  <c r="H695" i="1"/>
  <c r="G695" i="1"/>
  <c r="H694" i="1"/>
  <c r="G694" i="1"/>
  <c r="H693" i="1"/>
  <c r="G693" i="1"/>
  <c r="H692" i="1"/>
  <c r="G692" i="1"/>
  <c r="H691" i="1"/>
  <c r="G691" i="1"/>
  <c r="H690" i="1"/>
  <c r="G690" i="1"/>
  <c r="H689" i="1"/>
  <c r="G689" i="1"/>
  <c r="H688" i="1"/>
  <c r="G688" i="1"/>
  <c r="H687" i="1"/>
  <c r="G687" i="1"/>
  <c r="H686" i="1"/>
  <c r="G686" i="1"/>
  <c r="H685" i="1"/>
  <c r="G685" i="1"/>
  <c r="H684" i="1"/>
  <c r="G684" i="1"/>
  <c r="H683" i="1"/>
  <c r="G683" i="1"/>
  <c r="H682" i="1"/>
  <c r="G682" i="1"/>
  <c r="H681" i="1"/>
  <c r="G681" i="1"/>
  <c r="H680" i="1"/>
  <c r="G680" i="1"/>
  <c r="H679" i="1"/>
  <c r="G679" i="1"/>
  <c r="H678" i="1"/>
  <c r="G678" i="1"/>
  <c r="H677" i="1"/>
  <c r="G677" i="1"/>
  <c r="H676" i="1"/>
  <c r="G676" i="1"/>
  <c r="H675" i="1"/>
  <c r="G675" i="1"/>
  <c r="H674" i="1"/>
  <c r="G674" i="1"/>
  <c r="H673" i="1"/>
  <c r="G673" i="1"/>
  <c r="H672" i="1"/>
  <c r="G672" i="1"/>
  <c r="H671" i="1"/>
  <c r="G671" i="1"/>
  <c r="H670" i="1"/>
  <c r="G670" i="1"/>
  <c r="H669" i="1"/>
  <c r="G669" i="1"/>
  <c r="H668" i="1"/>
  <c r="G668" i="1"/>
  <c r="H667" i="1"/>
  <c r="G667" i="1"/>
  <c r="H666" i="1"/>
  <c r="G666" i="1"/>
  <c r="H665" i="1"/>
  <c r="G665" i="1"/>
  <c r="H664" i="1"/>
  <c r="G664" i="1"/>
  <c r="H663" i="1"/>
  <c r="G663" i="1"/>
  <c r="H662" i="1"/>
  <c r="G662" i="1"/>
  <c r="H661" i="1"/>
  <c r="G661" i="1"/>
  <c r="H660" i="1"/>
  <c r="G660" i="1"/>
  <c r="H659" i="1"/>
  <c r="G659" i="1"/>
  <c r="H658" i="1"/>
  <c r="G658" i="1"/>
  <c r="H657" i="1"/>
  <c r="G657" i="1"/>
  <c r="H656" i="1"/>
  <c r="G656" i="1"/>
  <c r="H655" i="1"/>
  <c r="G655" i="1"/>
  <c r="H654" i="1"/>
  <c r="G654" i="1"/>
  <c r="H653" i="1"/>
  <c r="G653" i="1"/>
  <c r="H652" i="1"/>
  <c r="G652" i="1"/>
  <c r="H651" i="1"/>
  <c r="G651" i="1"/>
  <c r="H650" i="1"/>
  <c r="G650" i="1"/>
  <c r="H649" i="1"/>
  <c r="G649" i="1"/>
  <c r="H648" i="1"/>
  <c r="G648" i="1"/>
  <c r="H647" i="1"/>
  <c r="G647" i="1"/>
  <c r="H646" i="1"/>
  <c r="G646" i="1"/>
  <c r="H645" i="1"/>
  <c r="G645" i="1"/>
  <c r="H644" i="1"/>
  <c r="G644" i="1"/>
  <c r="H643" i="1"/>
  <c r="G643" i="1"/>
  <c r="H642" i="1"/>
  <c r="G642" i="1"/>
  <c r="H641" i="1"/>
  <c r="G641" i="1"/>
  <c r="H640" i="1"/>
  <c r="G640" i="1"/>
  <c r="H639" i="1"/>
  <c r="G639" i="1"/>
  <c r="H638" i="1"/>
  <c r="G638" i="1"/>
  <c r="H637" i="1"/>
  <c r="G637" i="1"/>
  <c r="H636" i="1"/>
  <c r="G636" i="1"/>
  <c r="H635" i="1"/>
  <c r="G635" i="1"/>
  <c r="H634" i="1"/>
  <c r="G634" i="1"/>
  <c r="H633" i="1"/>
  <c r="G633" i="1"/>
  <c r="H632" i="1"/>
  <c r="G632" i="1"/>
  <c r="H631" i="1"/>
  <c r="G631" i="1"/>
  <c r="H630" i="1"/>
  <c r="G630" i="1"/>
  <c r="H629" i="1"/>
  <c r="G629" i="1"/>
  <c r="H628" i="1"/>
  <c r="G628" i="1"/>
  <c r="H627" i="1"/>
  <c r="G627" i="1"/>
  <c r="H626" i="1"/>
  <c r="G626" i="1"/>
  <c r="H625" i="1"/>
  <c r="G625" i="1"/>
  <c r="H624" i="1"/>
  <c r="G624" i="1"/>
  <c r="H623" i="1"/>
  <c r="G623" i="1"/>
  <c r="H622" i="1"/>
  <c r="G622" i="1"/>
  <c r="H621" i="1"/>
  <c r="G621" i="1"/>
  <c r="H620" i="1"/>
  <c r="G620" i="1"/>
  <c r="H619" i="1"/>
  <c r="G619" i="1"/>
  <c r="H618" i="1"/>
  <c r="G618" i="1"/>
  <c r="H617" i="1"/>
  <c r="G617" i="1"/>
  <c r="H616" i="1"/>
  <c r="G616" i="1"/>
  <c r="H615" i="1"/>
  <c r="G615" i="1"/>
  <c r="H614" i="1"/>
  <c r="G614" i="1"/>
  <c r="H613" i="1"/>
  <c r="G613" i="1"/>
  <c r="H612" i="1"/>
  <c r="G612" i="1"/>
  <c r="H611" i="1"/>
  <c r="G611" i="1"/>
  <c r="H610" i="1"/>
  <c r="G610" i="1"/>
  <c r="H609" i="1"/>
  <c r="G609" i="1"/>
  <c r="H608" i="1"/>
  <c r="G608" i="1"/>
  <c r="H607" i="1"/>
  <c r="G607" i="1"/>
  <c r="H606" i="1"/>
  <c r="G606" i="1"/>
  <c r="H605" i="1"/>
  <c r="G605" i="1"/>
  <c r="H604" i="1"/>
  <c r="G604" i="1"/>
  <c r="H603" i="1"/>
  <c r="G603" i="1"/>
  <c r="H602" i="1"/>
  <c r="G602" i="1"/>
  <c r="H601" i="1"/>
  <c r="G601" i="1"/>
  <c r="H600" i="1"/>
  <c r="G600" i="1"/>
  <c r="H599" i="1"/>
  <c r="G599" i="1"/>
  <c r="H598" i="1"/>
  <c r="G598" i="1"/>
  <c r="H597" i="1"/>
  <c r="G597" i="1"/>
  <c r="H596" i="1"/>
  <c r="G596" i="1"/>
  <c r="H595" i="1"/>
  <c r="G595" i="1"/>
  <c r="H594" i="1"/>
  <c r="G594" i="1"/>
  <c r="H593" i="1"/>
  <c r="G593" i="1"/>
  <c r="H592" i="1"/>
  <c r="G592" i="1"/>
  <c r="H591" i="1"/>
  <c r="G591" i="1"/>
  <c r="H590" i="1"/>
  <c r="G590" i="1"/>
  <c r="H589" i="1"/>
  <c r="G589" i="1"/>
  <c r="H588" i="1"/>
  <c r="G588" i="1"/>
  <c r="H587" i="1"/>
  <c r="G587" i="1"/>
  <c r="H586" i="1"/>
  <c r="G586" i="1"/>
  <c r="H585" i="1"/>
  <c r="G585" i="1"/>
  <c r="H584" i="1"/>
  <c r="G584" i="1"/>
  <c r="H583" i="1"/>
  <c r="G583" i="1"/>
  <c r="H582" i="1"/>
  <c r="G582" i="1"/>
  <c r="H581" i="1"/>
  <c r="G581" i="1"/>
  <c r="H580" i="1"/>
  <c r="G580" i="1"/>
  <c r="H579" i="1"/>
  <c r="G579" i="1"/>
  <c r="H578" i="1"/>
  <c r="G578" i="1"/>
  <c r="H577" i="1"/>
  <c r="G577" i="1"/>
  <c r="H576" i="1"/>
  <c r="G576" i="1"/>
  <c r="H575" i="1"/>
  <c r="G575" i="1"/>
  <c r="H574" i="1"/>
  <c r="G574" i="1"/>
  <c r="H573" i="1"/>
  <c r="G573" i="1"/>
  <c r="H572" i="1"/>
  <c r="G572" i="1"/>
  <c r="H571" i="1"/>
  <c r="G571" i="1"/>
  <c r="H570" i="1"/>
  <c r="G570" i="1"/>
  <c r="H569" i="1"/>
  <c r="G569" i="1"/>
  <c r="H568" i="1"/>
  <c r="G568" i="1"/>
  <c r="H567" i="1"/>
  <c r="G567" i="1"/>
  <c r="H566" i="1"/>
  <c r="G566" i="1"/>
  <c r="H565" i="1"/>
  <c r="G565" i="1"/>
  <c r="H564" i="1"/>
  <c r="G564" i="1"/>
  <c r="H563" i="1"/>
  <c r="G563" i="1"/>
  <c r="H562" i="1"/>
  <c r="G562" i="1"/>
  <c r="H561" i="1"/>
  <c r="G561" i="1"/>
  <c r="H560" i="1"/>
  <c r="G560" i="1"/>
  <c r="H559" i="1"/>
  <c r="G559" i="1"/>
  <c r="H558" i="1"/>
  <c r="G558" i="1"/>
  <c r="H557" i="1"/>
  <c r="G557" i="1"/>
  <c r="H556" i="1"/>
  <c r="G556" i="1"/>
  <c r="H555" i="1"/>
  <c r="G555" i="1"/>
  <c r="H554" i="1"/>
  <c r="G554" i="1"/>
  <c r="H553" i="1"/>
  <c r="G553" i="1"/>
  <c r="H552" i="1"/>
  <c r="G552" i="1"/>
  <c r="H551" i="1"/>
  <c r="G551" i="1"/>
  <c r="H550" i="1"/>
  <c r="G550" i="1"/>
  <c r="H549" i="1"/>
  <c r="G549" i="1"/>
  <c r="H548" i="1"/>
  <c r="G548" i="1"/>
  <c r="H547" i="1"/>
  <c r="G547" i="1"/>
  <c r="H546" i="1"/>
  <c r="G546" i="1"/>
  <c r="H545" i="1"/>
  <c r="G545" i="1"/>
  <c r="H544" i="1"/>
  <c r="G544" i="1"/>
  <c r="H543" i="1"/>
  <c r="G543" i="1"/>
  <c r="H542" i="1"/>
  <c r="G542" i="1"/>
  <c r="H541" i="1"/>
  <c r="G541" i="1"/>
  <c r="H540" i="1"/>
  <c r="G540" i="1"/>
  <c r="H539" i="1"/>
  <c r="G539" i="1"/>
  <c r="H538" i="1"/>
  <c r="G538" i="1"/>
  <c r="H537" i="1"/>
  <c r="G537" i="1"/>
  <c r="H536" i="1"/>
  <c r="G536" i="1"/>
  <c r="H535" i="1"/>
  <c r="G535" i="1"/>
  <c r="H534" i="1"/>
  <c r="G534" i="1"/>
  <c r="H533" i="1"/>
  <c r="G533" i="1"/>
  <c r="H532" i="1"/>
  <c r="G532" i="1"/>
  <c r="H531" i="1"/>
  <c r="G531" i="1"/>
  <c r="H530" i="1"/>
  <c r="G530" i="1"/>
  <c r="H529" i="1"/>
  <c r="G529" i="1"/>
  <c r="H528" i="1"/>
  <c r="G528" i="1"/>
  <c r="H527" i="1"/>
  <c r="G527" i="1"/>
  <c r="H526" i="1"/>
  <c r="G526" i="1"/>
  <c r="H525" i="1"/>
  <c r="G525" i="1"/>
  <c r="H524" i="1"/>
  <c r="G524" i="1"/>
  <c r="H523" i="1"/>
  <c r="G523" i="1"/>
  <c r="H522" i="1"/>
  <c r="G522" i="1"/>
  <c r="H521" i="1"/>
  <c r="G521" i="1"/>
  <c r="H520" i="1"/>
  <c r="G520" i="1"/>
  <c r="H519" i="1"/>
  <c r="G519" i="1"/>
  <c r="H518" i="1"/>
  <c r="G518" i="1"/>
  <c r="H517" i="1"/>
  <c r="G517" i="1"/>
  <c r="H516" i="1"/>
  <c r="G516" i="1"/>
  <c r="H515" i="1"/>
  <c r="G515" i="1"/>
  <c r="H514" i="1"/>
  <c r="G514" i="1"/>
  <c r="H513" i="1"/>
  <c r="G513" i="1"/>
  <c r="H512" i="1"/>
  <c r="G512" i="1"/>
  <c r="H511" i="1"/>
  <c r="G511" i="1"/>
  <c r="H510" i="1"/>
  <c r="G510" i="1"/>
  <c r="H509" i="1"/>
  <c r="G509" i="1"/>
  <c r="H508" i="1"/>
  <c r="G508" i="1"/>
  <c r="H507" i="1"/>
  <c r="G507" i="1"/>
  <c r="H506" i="1"/>
  <c r="H505" i="1"/>
  <c r="G505" i="1"/>
  <c r="H504" i="1"/>
  <c r="G504" i="1"/>
  <c r="H503" i="1"/>
  <c r="G503" i="1"/>
  <c r="H502" i="1"/>
  <c r="G502" i="1"/>
  <c r="H501" i="1"/>
  <c r="G501" i="1"/>
  <c r="H500" i="1"/>
  <c r="G500" i="1"/>
  <c r="H499" i="1"/>
  <c r="G499" i="1"/>
  <c r="H498" i="1"/>
  <c r="G498" i="1"/>
  <c r="H497" i="1"/>
  <c r="G497" i="1"/>
  <c r="H496" i="1"/>
  <c r="G496" i="1"/>
  <c r="H495" i="1"/>
  <c r="G495" i="1"/>
  <c r="H494" i="1"/>
  <c r="G494" i="1"/>
  <c r="H493" i="1"/>
  <c r="G493" i="1"/>
  <c r="H492" i="1"/>
  <c r="G492" i="1"/>
  <c r="H491" i="1"/>
  <c r="G491" i="1"/>
  <c r="H490" i="1"/>
  <c r="G490" i="1"/>
  <c r="H489" i="1"/>
  <c r="G489" i="1"/>
  <c r="H488" i="1"/>
  <c r="G488" i="1"/>
  <c r="H487" i="1"/>
  <c r="G487" i="1"/>
  <c r="H486" i="1"/>
  <c r="G486" i="1"/>
  <c r="H485" i="1"/>
  <c r="G485" i="1"/>
  <c r="H484" i="1"/>
  <c r="G484" i="1"/>
  <c r="H483" i="1"/>
  <c r="G483" i="1"/>
  <c r="H482" i="1"/>
  <c r="G482" i="1"/>
  <c r="H481" i="1"/>
  <c r="G481" i="1"/>
  <c r="H480" i="1"/>
  <c r="G480" i="1"/>
  <c r="H479" i="1"/>
  <c r="G479" i="1"/>
  <c r="H478" i="1"/>
  <c r="G478" i="1"/>
  <c r="H477" i="1"/>
  <c r="G477" i="1"/>
  <c r="H476" i="1"/>
  <c r="G476" i="1"/>
  <c r="H475" i="1"/>
  <c r="G475" i="1"/>
  <c r="H474" i="1"/>
  <c r="G474" i="1"/>
  <c r="H473" i="1"/>
  <c r="G473" i="1"/>
  <c r="H472" i="1"/>
  <c r="G472" i="1"/>
  <c r="H471" i="1"/>
  <c r="G471" i="1"/>
  <c r="H470" i="1"/>
  <c r="G470" i="1"/>
  <c r="H469" i="1"/>
  <c r="G469" i="1"/>
  <c r="H468" i="1"/>
  <c r="G468" i="1"/>
  <c r="H467" i="1"/>
  <c r="G467" i="1"/>
  <c r="H466" i="1"/>
  <c r="G466" i="1"/>
  <c r="H465" i="1"/>
  <c r="G465" i="1"/>
  <c r="H464" i="1"/>
  <c r="G464" i="1"/>
  <c r="H463" i="1"/>
  <c r="G463" i="1"/>
  <c r="H462" i="1"/>
  <c r="G462" i="1"/>
  <c r="H461" i="1"/>
  <c r="G461" i="1"/>
  <c r="H460" i="1"/>
  <c r="G460" i="1"/>
  <c r="H459" i="1"/>
  <c r="G459" i="1"/>
  <c r="H458" i="1"/>
  <c r="G458" i="1"/>
  <c r="H457" i="1"/>
  <c r="G457" i="1"/>
  <c r="H456" i="1"/>
  <c r="G456" i="1"/>
  <c r="H455" i="1"/>
  <c r="G455" i="1"/>
  <c r="H454" i="1"/>
  <c r="G454" i="1"/>
  <c r="H453" i="1"/>
  <c r="G453" i="1"/>
  <c r="H452" i="1"/>
  <c r="G452" i="1"/>
  <c r="H451" i="1"/>
  <c r="G451" i="1"/>
  <c r="H450" i="1"/>
  <c r="G450" i="1"/>
  <c r="H449" i="1"/>
  <c r="G449" i="1"/>
  <c r="H448" i="1"/>
  <c r="G448" i="1"/>
  <c r="H447" i="1"/>
  <c r="G447" i="1"/>
  <c r="H446" i="1"/>
  <c r="G446" i="1"/>
  <c r="H445" i="1"/>
  <c r="G445" i="1"/>
  <c r="H444" i="1"/>
  <c r="G444" i="1"/>
  <c r="H443" i="1"/>
  <c r="G443" i="1"/>
  <c r="H442" i="1"/>
  <c r="G442" i="1"/>
  <c r="H441" i="1"/>
  <c r="G441" i="1"/>
  <c r="H440" i="1"/>
  <c r="G440" i="1"/>
  <c r="H439" i="1"/>
  <c r="G439" i="1"/>
  <c r="H438" i="1"/>
  <c r="G438" i="1"/>
  <c r="H437" i="1"/>
  <c r="G437" i="1"/>
  <c r="H436" i="1"/>
  <c r="G436" i="1"/>
  <c r="H435" i="1"/>
  <c r="G435" i="1"/>
  <c r="H434" i="1"/>
  <c r="G434" i="1"/>
  <c r="H433" i="1"/>
  <c r="G433" i="1"/>
  <c r="H432" i="1"/>
  <c r="G432" i="1"/>
  <c r="H431" i="1"/>
  <c r="G431" i="1"/>
  <c r="H430" i="1"/>
  <c r="G430" i="1"/>
  <c r="H429" i="1"/>
  <c r="G429" i="1"/>
  <c r="H428" i="1"/>
  <c r="G428" i="1"/>
  <c r="H427" i="1"/>
  <c r="G427" i="1"/>
  <c r="H426" i="1"/>
  <c r="G426" i="1"/>
  <c r="H425" i="1"/>
  <c r="G425" i="1"/>
  <c r="H424" i="1"/>
  <c r="G424" i="1"/>
  <c r="H423" i="1"/>
  <c r="G423" i="1"/>
  <c r="H422" i="1"/>
  <c r="G422" i="1"/>
  <c r="H421" i="1"/>
  <c r="G421" i="1"/>
  <c r="H420" i="1"/>
  <c r="G420" i="1"/>
  <c r="H419" i="1"/>
  <c r="G419" i="1"/>
  <c r="H418" i="1"/>
  <c r="G418" i="1"/>
  <c r="H417" i="1"/>
  <c r="G417" i="1"/>
  <c r="H416" i="1"/>
  <c r="G416" i="1"/>
  <c r="H415" i="1"/>
  <c r="G415" i="1"/>
  <c r="H414" i="1"/>
  <c r="G414" i="1"/>
  <c r="H413" i="1"/>
  <c r="G413" i="1"/>
  <c r="H412" i="1"/>
  <c r="G412" i="1"/>
  <c r="H411" i="1"/>
  <c r="G411" i="1"/>
  <c r="H410" i="1"/>
  <c r="G410" i="1"/>
  <c r="H409" i="1"/>
  <c r="G409" i="1"/>
  <c r="H408" i="1"/>
  <c r="G408" i="1"/>
  <c r="H407" i="1"/>
  <c r="G407" i="1"/>
  <c r="H406" i="1"/>
  <c r="G406" i="1"/>
  <c r="H405" i="1"/>
  <c r="G405" i="1"/>
  <c r="H404" i="1"/>
  <c r="G404" i="1"/>
  <c r="H403" i="1"/>
  <c r="G403" i="1"/>
  <c r="H402" i="1"/>
  <c r="G402" i="1"/>
  <c r="H401" i="1"/>
  <c r="G401" i="1"/>
  <c r="H400" i="1"/>
  <c r="G400" i="1"/>
  <c r="H399" i="1"/>
  <c r="G399" i="1"/>
  <c r="H398" i="1"/>
  <c r="G398" i="1"/>
  <c r="H397" i="1"/>
  <c r="G397" i="1"/>
  <c r="H396" i="1"/>
  <c r="G396" i="1"/>
  <c r="H395" i="1"/>
  <c r="G395" i="1"/>
  <c r="H394" i="1"/>
  <c r="G394" i="1"/>
  <c r="H393" i="1"/>
  <c r="G393" i="1"/>
  <c r="H392" i="1"/>
  <c r="G392" i="1"/>
  <c r="H391" i="1"/>
  <c r="G391" i="1"/>
  <c r="H390" i="1"/>
  <c r="G390" i="1"/>
  <c r="H389" i="1"/>
  <c r="G389" i="1"/>
  <c r="H388" i="1"/>
  <c r="G388" i="1"/>
  <c r="H387" i="1"/>
  <c r="G387" i="1"/>
  <c r="H386" i="1"/>
  <c r="G386" i="1"/>
  <c r="H385" i="1"/>
  <c r="G385" i="1"/>
  <c r="H384" i="1"/>
  <c r="G384" i="1"/>
  <c r="H383" i="1"/>
  <c r="G383" i="1"/>
  <c r="H382" i="1"/>
  <c r="G382" i="1"/>
  <c r="H381" i="1"/>
  <c r="G381" i="1"/>
  <c r="H380" i="1"/>
  <c r="G380" i="1"/>
  <c r="H379" i="1"/>
  <c r="G379" i="1"/>
  <c r="H378" i="1"/>
  <c r="G378" i="1"/>
  <c r="H377" i="1"/>
  <c r="G377" i="1"/>
  <c r="H376" i="1"/>
  <c r="G376" i="1"/>
  <c r="H375" i="1"/>
  <c r="G375" i="1"/>
  <c r="H374" i="1"/>
  <c r="G374" i="1"/>
  <c r="H373" i="1"/>
  <c r="G373" i="1"/>
  <c r="H372" i="1"/>
  <c r="G372" i="1"/>
  <c r="H371" i="1"/>
  <c r="G371" i="1"/>
  <c r="H370" i="1"/>
  <c r="G370" i="1"/>
  <c r="H369" i="1"/>
  <c r="G369" i="1"/>
  <c r="H368" i="1"/>
  <c r="G368" i="1"/>
  <c r="H367" i="1"/>
  <c r="G367" i="1"/>
  <c r="H366" i="1"/>
  <c r="G366" i="1"/>
  <c r="H365" i="1"/>
  <c r="G365" i="1"/>
  <c r="H364" i="1"/>
  <c r="G364" i="1"/>
  <c r="H363" i="1"/>
  <c r="G363" i="1"/>
  <c r="H362" i="1"/>
  <c r="G362" i="1"/>
  <c r="H361" i="1"/>
  <c r="G361" i="1"/>
  <c r="H360" i="1"/>
  <c r="G360" i="1"/>
  <c r="H359" i="1"/>
  <c r="G359" i="1"/>
  <c r="H358" i="1"/>
  <c r="G358" i="1"/>
  <c r="H357" i="1"/>
  <c r="G357" i="1"/>
  <c r="H356" i="1"/>
  <c r="G356" i="1"/>
  <c r="H355" i="1"/>
  <c r="G355" i="1"/>
  <c r="H354" i="1"/>
  <c r="G354" i="1"/>
  <c r="H353" i="1"/>
  <c r="G353" i="1"/>
  <c r="H352" i="1"/>
  <c r="G352" i="1"/>
  <c r="H351" i="1"/>
  <c r="G351" i="1"/>
  <c r="H350" i="1"/>
  <c r="G350" i="1"/>
  <c r="H349" i="1"/>
  <c r="G349" i="1"/>
  <c r="H348" i="1"/>
  <c r="G348" i="1"/>
  <c r="H347" i="1"/>
  <c r="G347" i="1"/>
  <c r="H346" i="1"/>
  <c r="G346" i="1"/>
  <c r="H345" i="1"/>
  <c r="G345" i="1"/>
  <c r="H344" i="1"/>
  <c r="G344" i="1"/>
  <c r="H343" i="1"/>
  <c r="G343" i="1"/>
  <c r="H342" i="1"/>
  <c r="G342" i="1"/>
  <c r="H341" i="1"/>
  <c r="G341" i="1"/>
  <c r="H340" i="1"/>
  <c r="G340" i="1"/>
  <c r="H339" i="1"/>
  <c r="G339" i="1"/>
  <c r="H338" i="1"/>
  <c r="G338" i="1"/>
  <c r="H337" i="1"/>
  <c r="G337" i="1"/>
  <c r="H336" i="1"/>
  <c r="G336" i="1"/>
  <c r="H335" i="1"/>
  <c r="G335" i="1"/>
  <c r="H334" i="1"/>
  <c r="G334" i="1"/>
  <c r="H333" i="1"/>
  <c r="G333" i="1"/>
  <c r="H332" i="1"/>
  <c r="G332" i="1"/>
  <c r="H331" i="1"/>
  <c r="G331" i="1"/>
  <c r="H330" i="1"/>
  <c r="G330" i="1"/>
  <c r="H329" i="1"/>
  <c r="G329" i="1"/>
  <c r="H328" i="1"/>
  <c r="G328" i="1"/>
  <c r="H327" i="1"/>
  <c r="G327" i="1"/>
  <c r="H326" i="1"/>
  <c r="G326" i="1"/>
  <c r="H325" i="1"/>
  <c r="G325" i="1"/>
  <c r="H324" i="1"/>
  <c r="G324" i="1"/>
  <c r="H323" i="1"/>
  <c r="G323" i="1"/>
  <c r="H322" i="1"/>
  <c r="G322" i="1"/>
  <c r="H321" i="1"/>
  <c r="G321" i="1"/>
  <c r="H320" i="1"/>
  <c r="G320" i="1"/>
  <c r="H319" i="1"/>
  <c r="G319" i="1"/>
  <c r="H318" i="1"/>
  <c r="G318" i="1"/>
  <c r="H317" i="1"/>
  <c r="G317" i="1"/>
  <c r="H316" i="1"/>
  <c r="G316" i="1"/>
  <c r="H315" i="1"/>
  <c r="G315" i="1"/>
  <c r="H314" i="1"/>
  <c r="G314" i="1"/>
  <c r="H313" i="1"/>
  <c r="G313" i="1"/>
  <c r="H312" i="1"/>
  <c r="G312" i="1"/>
  <c r="H311" i="1"/>
  <c r="G311" i="1"/>
  <c r="H310" i="1"/>
  <c r="G310" i="1"/>
  <c r="H309" i="1"/>
  <c r="G309" i="1"/>
  <c r="H308" i="1"/>
  <c r="G308" i="1"/>
  <c r="H307" i="1"/>
  <c r="G307" i="1"/>
  <c r="H306" i="1"/>
  <c r="G306" i="1"/>
  <c r="H305" i="1"/>
  <c r="G305" i="1"/>
  <c r="H304" i="1"/>
  <c r="G304" i="1"/>
  <c r="H303" i="1"/>
  <c r="G303" i="1"/>
  <c r="H302" i="1"/>
  <c r="G302" i="1"/>
  <c r="H301" i="1"/>
  <c r="G301" i="1"/>
  <c r="H300" i="1"/>
  <c r="G300" i="1"/>
  <c r="H299" i="1"/>
  <c r="G299" i="1"/>
  <c r="H298" i="1"/>
  <c r="G298" i="1"/>
  <c r="H297" i="1"/>
  <c r="G297" i="1"/>
  <c r="H296" i="1"/>
  <c r="G296" i="1"/>
  <c r="H295" i="1"/>
  <c r="G295" i="1"/>
  <c r="H294" i="1"/>
  <c r="G294" i="1"/>
  <c r="H293" i="1"/>
  <c r="G293" i="1"/>
  <c r="H292" i="1"/>
  <c r="G292" i="1"/>
  <c r="H291" i="1"/>
  <c r="G291" i="1"/>
  <c r="H290" i="1"/>
  <c r="G290" i="1"/>
  <c r="H289" i="1"/>
  <c r="G289" i="1"/>
  <c r="H288" i="1"/>
  <c r="G288" i="1"/>
  <c r="H287" i="1"/>
  <c r="G287" i="1"/>
  <c r="H286" i="1"/>
  <c r="G286" i="1"/>
  <c r="H285" i="1"/>
  <c r="G285" i="1"/>
  <c r="H284" i="1"/>
  <c r="G284" i="1"/>
  <c r="H283" i="1"/>
  <c r="G283" i="1"/>
  <c r="H282" i="1"/>
  <c r="G282" i="1"/>
  <c r="H281" i="1"/>
  <c r="G281" i="1"/>
  <c r="H280" i="1"/>
  <c r="G280" i="1"/>
  <c r="H279" i="1"/>
  <c r="G279" i="1"/>
  <c r="H278" i="1"/>
  <c r="G278" i="1"/>
  <c r="H277" i="1"/>
  <c r="G277" i="1"/>
  <c r="H276" i="1"/>
  <c r="G276" i="1"/>
  <c r="H275" i="1"/>
  <c r="G275" i="1"/>
  <c r="H274" i="1"/>
  <c r="G274" i="1"/>
  <c r="H273" i="1"/>
  <c r="G273" i="1"/>
  <c r="H272" i="1"/>
  <c r="G272" i="1"/>
  <c r="H271" i="1"/>
  <c r="G271" i="1"/>
  <c r="H270" i="1"/>
  <c r="G270" i="1"/>
  <c r="H269" i="1"/>
  <c r="G269" i="1"/>
  <c r="H268" i="1"/>
  <c r="G268" i="1"/>
  <c r="H267" i="1"/>
  <c r="G267" i="1"/>
  <c r="H266" i="1"/>
  <c r="G266" i="1"/>
  <c r="H265" i="1"/>
  <c r="G265" i="1"/>
  <c r="H264" i="1"/>
  <c r="G264" i="1"/>
  <c r="H263" i="1"/>
  <c r="G263" i="1"/>
  <c r="H262" i="1"/>
  <c r="G262" i="1"/>
  <c r="H261" i="1"/>
  <c r="G261" i="1"/>
  <c r="H260" i="1"/>
  <c r="G260" i="1"/>
  <c r="H259" i="1"/>
  <c r="G259" i="1"/>
  <c r="H258" i="1"/>
  <c r="G258" i="1"/>
  <c r="H257" i="1"/>
  <c r="G257" i="1"/>
  <c r="H256" i="1"/>
  <c r="G256" i="1"/>
  <c r="H255" i="1"/>
  <c r="G255" i="1"/>
  <c r="H254" i="1"/>
  <c r="G254" i="1"/>
  <c r="H253" i="1"/>
  <c r="G253" i="1"/>
  <c r="H252" i="1"/>
  <c r="G252" i="1"/>
  <c r="H251" i="1"/>
  <c r="G251" i="1"/>
  <c r="H250" i="1"/>
  <c r="G250" i="1"/>
  <c r="H249" i="1"/>
  <c r="G249" i="1"/>
  <c r="H248" i="1"/>
  <c r="G248" i="1"/>
  <c r="H247" i="1"/>
  <c r="G247" i="1"/>
  <c r="H246" i="1"/>
  <c r="G246" i="1"/>
  <c r="H245" i="1"/>
  <c r="G245" i="1"/>
  <c r="H244" i="1"/>
  <c r="G244" i="1"/>
  <c r="H243" i="1"/>
  <c r="G243" i="1"/>
  <c r="H242" i="1"/>
  <c r="G242" i="1"/>
  <c r="H241" i="1"/>
  <c r="G241" i="1"/>
  <c r="H240" i="1"/>
  <c r="G240" i="1"/>
  <c r="H239" i="1"/>
  <c r="G239" i="1"/>
  <c r="H238" i="1"/>
  <c r="G238" i="1"/>
  <c r="H237" i="1"/>
  <c r="G237" i="1"/>
  <c r="H236" i="1"/>
  <c r="G236" i="1"/>
  <c r="H235" i="1"/>
  <c r="G235" i="1"/>
  <c r="H234" i="1"/>
  <c r="G234" i="1"/>
  <c r="H233" i="1"/>
  <c r="G233" i="1"/>
  <c r="H232" i="1"/>
  <c r="G232" i="1"/>
  <c r="H231" i="1"/>
  <c r="G231" i="1"/>
  <c r="H230" i="1"/>
  <c r="G230" i="1"/>
  <c r="H229" i="1"/>
  <c r="G229" i="1"/>
  <c r="H228" i="1"/>
  <c r="G228" i="1"/>
  <c r="H227" i="1"/>
  <c r="G227" i="1"/>
  <c r="H226" i="1"/>
  <c r="G226" i="1"/>
  <c r="H225" i="1"/>
  <c r="G225" i="1"/>
  <c r="H224" i="1"/>
  <c r="G224" i="1"/>
  <c r="H223" i="1"/>
  <c r="G223" i="1"/>
  <c r="H222" i="1"/>
  <c r="G222" i="1"/>
  <c r="H221" i="1"/>
  <c r="G221" i="1"/>
  <c r="H220" i="1"/>
  <c r="G220" i="1"/>
  <c r="H219" i="1"/>
  <c r="G219" i="1"/>
  <c r="H218" i="1"/>
  <c r="G218" i="1"/>
  <c r="H217" i="1"/>
  <c r="G217" i="1"/>
  <c r="H216" i="1"/>
  <c r="G216" i="1"/>
  <c r="H215" i="1"/>
  <c r="G215" i="1"/>
  <c r="H214" i="1"/>
  <c r="G214" i="1"/>
  <c r="H213" i="1"/>
  <c r="G213" i="1"/>
  <c r="H212" i="1"/>
  <c r="G212" i="1"/>
  <c r="H211" i="1"/>
  <c r="G211" i="1"/>
  <c r="H210" i="1"/>
  <c r="G210" i="1"/>
  <c r="H209" i="1"/>
  <c r="G209" i="1"/>
  <c r="H208" i="1"/>
  <c r="G208" i="1"/>
  <c r="H207" i="1"/>
  <c r="G207" i="1"/>
  <c r="H206" i="1"/>
  <c r="G206" i="1"/>
  <c r="H205" i="1"/>
  <c r="G205" i="1"/>
  <c r="H204" i="1"/>
  <c r="G204" i="1"/>
  <c r="H203" i="1"/>
  <c r="G203" i="1"/>
  <c r="H202" i="1"/>
  <c r="G202" i="1"/>
  <c r="H201" i="1"/>
  <c r="G201" i="1"/>
  <c r="H200" i="1"/>
  <c r="G200" i="1"/>
  <c r="H199" i="1"/>
  <c r="G199" i="1"/>
  <c r="H198" i="1"/>
  <c r="G198" i="1"/>
  <c r="H197" i="1"/>
  <c r="G197" i="1"/>
  <c r="H196" i="1"/>
  <c r="G196" i="1"/>
  <c r="H195" i="1"/>
  <c r="G195" i="1"/>
  <c r="H194" i="1"/>
  <c r="G194" i="1"/>
  <c r="H193" i="1"/>
  <c r="G193" i="1"/>
  <c r="H192" i="1"/>
  <c r="G192" i="1"/>
  <c r="H191" i="1"/>
  <c r="G191" i="1"/>
  <c r="H190" i="1"/>
  <c r="G190" i="1"/>
  <c r="H189" i="1"/>
  <c r="G189" i="1"/>
  <c r="H188" i="1"/>
  <c r="G188" i="1"/>
  <c r="H187" i="1"/>
  <c r="G187" i="1"/>
  <c r="H186" i="1"/>
  <c r="G186" i="1"/>
  <c r="H185" i="1"/>
  <c r="G185" i="1"/>
  <c r="H184" i="1"/>
  <c r="G184" i="1"/>
  <c r="H183" i="1"/>
  <c r="G183" i="1"/>
  <c r="H182" i="1"/>
  <c r="G182" i="1"/>
  <c r="H181" i="1"/>
  <c r="G181" i="1"/>
  <c r="H180" i="1"/>
  <c r="G180" i="1"/>
  <c r="H179" i="1"/>
  <c r="G179" i="1"/>
  <c r="H178" i="1"/>
  <c r="G178" i="1"/>
  <c r="H177" i="1"/>
  <c r="G177" i="1"/>
  <c r="H176" i="1"/>
  <c r="G176" i="1"/>
  <c r="H175" i="1"/>
  <c r="G175" i="1"/>
  <c r="H174" i="1"/>
  <c r="G174" i="1"/>
  <c r="H173" i="1"/>
  <c r="G173" i="1"/>
  <c r="H172" i="1"/>
  <c r="G172" i="1"/>
  <c r="H171" i="1"/>
  <c r="G171" i="1"/>
  <c r="H170" i="1"/>
  <c r="G170" i="1"/>
  <c r="H169" i="1"/>
  <c r="G169" i="1"/>
  <c r="H168" i="1"/>
  <c r="G168" i="1"/>
  <c r="H167" i="1"/>
  <c r="G167" i="1"/>
  <c r="H166" i="1"/>
  <c r="G166" i="1"/>
  <c r="H165" i="1"/>
  <c r="G165" i="1"/>
  <c r="H164" i="1"/>
  <c r="G164" i="1"/>
  <c r="H163" i="1"/>
  <c r="G163" i="1"/>
  <c r="H162" i="1"/>
  <c r="G162" i="1"/>
  <c r="H161" i="1"/>
  <c r="G161" i="1"/>
  <c r="H160" i="1"/>
  <c r="G160" i="1"/>
  <c r="H159" i="1"/>
  <c r="G159" i="1"/>
  <c r="H158" i="1"/>
  <c r="G158" i="1"/>
  <c r="H157" i="1"/>
  <c r="G157" i="1"/>
  <c r="H156" i="1"/>
  <c r="G156" i="1"/>
  <c r="H155" i="1"/>
  <c r="G155" i="1"/>
  <c r="H154" i="1"/>
  <c r="G154" i="1"/>
  <c r="H153" i="1"/>
  <c r="G153" i="1"/>
  <c r="H152" i="1"/>
  <c r="G152" i="1"/>
  <c r="H151" i="1"/>
  <c r="G151" i="1"/>
  <c r="H150" i="1"/>
  <c r="G150" i="1"/>
  <c r="H149" i="1"/>
  <c r="G149" i="1"/>
  <c r="H148" i="1"/>
  <c r="G148" i="1"/>
  <c r="H147" i="1"/>
  <c r="G147" i="1"/>
  <c r="H146" i="1"/>
  <c r="G146" i="1"/>
  <c r="H145" i="1"/>
  <c r="G145" i="1"/>
  <c r="H144" i="1"/>
  <c r="G144" i="1"/>
  <c r="H143" i="1"/>
  <c r="G143" i="1"/>
  <c r="H142" i="1"/>
  <c r="G142" i="1"/>
  <c r="H141" i="1"/>
  <c r="G141" i="1"/>
  <c r="H140" i="1"/>
  <c r="G140" i="1"/>
  <c r="H139" i="1"/>
  <c r="G139" i="1"/>
  <c r="H138" i="1"/>
  <c r="G138" i="1"/>
  <c r="H137" i="1"/>
  <c r="G137" i="1"/>
  <c r="H136" i="1"/>
  <c r="G136" i="1"/>
  <c r="H135" i="1"/>
  <c r="G135" i="1"/>
  <c r="H134" i="1"/>
  <c r="G134" i="1"/>
  <c r="H133" i="1"/>
  <c r="G133" i="1"/>
  <c r="H132" i="1"/>
  <c r="G132" i="1"/>
  <c r="H131" i="1"/>
  <c r="G131" i="1"/>
  <c r="H130" i="1"/>
  <c r="G130" i="1"/>
  <c r="H129" i="1"/>
  <c r="G129" i="1"/>
  <c r="H128" i="1"/>
  <c r="G128" i="1"/>
  <c r="H127" i="1"/>
  <c r="G127" i="1"/>
  <c r="H126" i="1"/>
  <c r="G126" i="1"/>
  <c r="H125" i="1"/>
  <c r="G125" i="1"/>
  <c r="H124" i="1"/>
  <c r="G124" i="1"/>
  <c r="H123" i="1"/>
  <c r="G123" i="1"/>
  <c r="H122" i="1"/>
  <c r="G122" i="1"/>
  <c r="H121" i="1"/>
  <c r="G121" i="1"/>
  <c r="H120" i="1"/>
  <c r="G120" i="1"/>
  <c r="H119" i="1"/>
  <c r="G119" i="1"/>
  <c r="H118" i="1"/>
  <c r="G118" i="1"/>
  <c r="H117" i="1"/>
  <c r="G117" i="1"/>
  <c r="H116" i="1"/>
  <c r="G116" i="1"/>
  <c r="H115" i="1"/>
  <c r="G115" i="1"/>
  <c r="H114" i="1"/>
  <c r="G114" i="1"/>
  <c r="H113" i="1"/>
  <c r="G113" i="1"/>
  <c r="H112" i="1"/>
  <c r="G112" i="1"/>
  <c r="H111" i="1"/>
  <c r="G111" i="1"/>
  <c r="H110" i="1"/>
  <c r="G110" i="1"/>
  <c r="H109" i="1"/>
  <c r="G109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H80" i="1"/>
  <c r="G80" i="1"/>
  <c r="H79" i="1"/>
  <c r="G79" i="1"/>
  <c r="H78" i="1"/>
  <c r="G78" i="1"/>
  <c r="H77" i="1"/>
  <c r="G77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H5" i="1"/>
  <c r="G5" i="1"/>
  <c r="H4" i="1"/>
  <c r="G4" i="1"/>
  <c r="H3" i="1"/>
  <c r="G3" i="1"/>
  <c r="H2" i="1"/>
  <c r="G2" i="1"/>
  <c r="G506" i="1"/>
  <c r="E506" i="1"/>
</calcChain>
</file>

<file path=xl/sharedStrings.xml><?xml version="1.0" encoding="utf-8"?>
<sst xmlns="http://schemas.openxmlformats.org/spreadsheetml/2006/main" count="9827" uniqueCount="192">
  <si>
    <t>Reef</t>
  </si>
  <si>
    <t>Report ID</t>
  </si>
  <si>
    <t>Length Category</t>
  </si>
  <si>
    <t>Age Class</t>
  </si>
  <si>
    <t>NumLive</t>
  </si>
  <si>
    <t>NumDead</t>
  </si>
  <si>
    <t>PerLiveTotal</t>
  </si>
  <si>
    <t>PerDeadTotal</t>
  </si>
  <si>
    <t>AltSub_34</t>
  </si>
  <si>
    <t>H52</t>
  </si>
  <si>
    <t>Spat</t>
  </si>
  <si>
    <t>Small</t>
  </si>
  <si>
    <t>Market</t>
  </si>
  <si>
    <t>o</t>
  </si>
  <si>
    <t>180+</t>
  </si>
  <si>
    <t>AltSub_48</t>
  </si>
  <si>
    <t>H54</t>
  </si>
  <si>
    <t>AltSub_76</t>
  </si>
  <si>
    <t>H60</t>
  </si>
  <si>
    <t>AltSub_41</t>
  </si>
  <si>
    <t>H53</t>
  </si>
  <si>
    <t>AltSub_16A</t>
  </si>
  <si>
    <t>H49</t>
  </si>
  <si>
    <t>AltSub_19A</t>
  </si>
  <si>
    <t>H51</t>
  </si>
  <si>
    <t>AltSub_22A</t>
  </si>
  <si>
    <t>H62</t>
  </si>
  <si>
    <t>AltSub_55A</t>
  </si>
  <si>
    <t>H56</t>
  </si>
  <si>
    <t>AltSub_58A</t>
  </si>
  <si>
    <t>H57</t>
  </si>
  <si>
    <t>AltSub_64A</t>
  </si>
  <si>
    <t>H58</t>
  </si>
  <si>
    <t>AltSub_71C</t>
  </si>
  <si>
    <t>H59</t>
  </si>
  <si>
    <t>AltSub_20A</t>
  </si>
  <si>
    <t>H18</t>
  </si>
  <si>
    <t>SS_59</t>
  </si>
  <si>
    <t>L081</t>
  </si>
  <si>
    <t>SS_67</t>
  </si>
  <si>
    <t>L072</t>
  </si>
  <si>
    <t>SS_47B</t>
  </si>
  <si>
    <t>L078</t>
  </si>
  <si>
    <t>SS_48B</t>
  </si>
  <si>
    <t>L079</t>
  </si>
  <si>
    <t>SS_49B</t>
  </si>
  <si>
    <t>L080</t>
  </si>
  <si>
    <t>SS_02</t>
  </si>
  <si>
    <t>L002</t>
  </si>
  <si>
    <t>SS_18</t>
  </si>
  <si>
    <t>L029</t>
  </si>
  <si>
    <t>SS_25C</t>
  </si>
  <si>
    <t>L034</t>
  </si>
  <si>
    <t>SS_46</t>
  </si>
  <si>
    <t>T09</t>
  </si>
  <si>
    <t>Age class</t>
  </si>
  <si>
    <t>Seed_52</t>
  </si>
  <si>
    <t>H55</t>
  </si>
  <si>
    <t>Seed_76</t>
  </si>
  <si>
    <t>H50</t>
  </si>
  <si>
    <t>Seed_56A</t>
  </si>
  <si>
    <t>H48</t>
  </si>
  <si>
    <t>CONTROL_1</t>
  </si>
  <si>
    <t>H14</t>
  </si>
  <si>
    <t>CONTROL_2</t>
  </si>
  <si>
    <t>H17</t>
  </si>
  <si>
    <t>CONTROL_3</t>
  </si>
  <si>
    <t>H15</t>
  </si>
  <si>
    <t>CONTROL_4</t>
  </si>
  <si>
    <t>H16</t>
  </si>
  <si>
    <t>AltSub_104</t>
  </si>
  <si>
    <t>H01</t>
  </si>
  <si>
    <t>EXCEDES_GOAL_2012</t>
  </si>
  <si>
    <t>H13</t>
  </si>
  <si>
    <t>TREATMENT_3</t>
  </si>
  <si>
    <t>H10</t>
  </si>
  <si>
    <t>TREATMENT_4</t>
  </si>
  <si>
    <t>H11</t>
  </si>
  <si>
    <t>SO_10</t>
  </si>
  <si>
    <t>L076</t>
  </si>
  <si>
    <t>SO_12</t>
  </si>
  <si>
    <t>L070</t>
  </si>
  <si>
    <t>SO_23</t>
  </si>
  <si>
    <t>L077</t>
  </si>
  <si>
    <t>SO_25</t>
  </si>
  <si>
    <t>L083</t>
  </si>
  <si>
    <t>SO_30</t>
  </si>
  <si>
    <t>L084</t>
  </si>
  <si>
    <t>SO_33</t>
  </si>
  <si>
    <t>L085</t>
  </si>
  <si>
    <t>SO_37</t>
  </si>
  <si>
    <t>L087</t>
  </si>
  <si>
    <t>SO_39</t>
  </si>
  <si>
    <t>L073</t>
  </si>
  <si>
    <t>SO_43</t>
  </si>
  <si>
    <t>L074</t>
  </si>
  <si>
    <t>SO_44</t>
  </si>
  <si>
    <t>L075</t>
  </si>
  <si>
    <t>SO_16A</t>
  </si>
  <si>
    <t>L004</t>
  </si>
  <si>
    <t>SO_16B</t>
  </si>
  <si>
    <t>L089</t>
  </si>
  <si>
    <t>SO_19A</t>
  </si>
  <si>
    <t>L090</t>
  </si>
  <si>
    <t>SO_21B</t>
  </si>
  <si>
    <t>L082</t>
  </si>
  <si>
    <t>SO_32B</t>
  </si>
  <si>
    <t>L071</t>
  </si>
  <si>
    <t>SO_35A</t>
  </si>
  <si>
    <t>L088</t>
  </si>
  <si>
    <t>SO_35B</t>
  </si>
  <si>
    <t>L086</t>
  </si>
  <si>
    <t>SO_01</t>
  </si>
  <si>
    <t>L003</t>
  </si>
  <si>
    <t>SO_58</t>
  </si>
  <si>
    <t>L057</t>
  </si>
  <si>
    <t>SO_59</t>
  </si>
  <si>
    <t>L058</t>
  </si>
  <si>
    <t>SO_60</t>
  </si>
  <si>
    <t>L059</t>
  </si>
  <si>
    <t>SO_61</t>
  </si>
  <si>
    <t>L060</t>
  </si>
  <si>
    <t>SO_62</t>
  </si>
  <si>
    <t>L061</t>
  </si>
  <si>
    <t>SO_63</t>
  </si>
  <si>
    <t>L063</t>
  </si>
  <si>
    <t>SO_64</t>
  </si>
  <si>
    <t>L064</t>
  </si>
  <si>
    <t>SO_65</t>
  </si>
  <si>
    <t>L065</t>
  </si>
  <si>
    <t>SO_66</t>
  </si>
  <si>
    <t>L066</t>
  </si>
  <si>
    <t>SO_67</t>
  </si>
  <si>
    <t>L067</t>
  </si>
  <si>
    <t>SO_68</t>
  </si>
  <si>
    <t>L068</t>
  </si>
  <si>
    <t>CONT_SO_01</t>
  </si>
  <si>
    <t>L053</t>
  </si>
  <si>
    <t>CONT_SO_02</t>
  </si>
  <si>
    <t>L054</t>
  </si>
  <si>
    <t>CONT_SO_03</t>
  </si>
  <si>
    <t>L052</t>
  </si>
  <si>
    <t>SO_17</t>
  </si>
  <si>
    <t>L001</t>
  </si>
  <si>
    <t>SS_05</t>
  </si>
  <si>
    <t>T10</t>
  </si>
  <si>
    <t>SS_40</t>
  </si>
  <si>
    <t>T11</t>
  </si>
  <si>
    <t>SS_43</t>
  </si>
  <si>
    <t>T24</t>
  </si>
  <si>
    <t>SS_53</t>
  </si>
  <si>
    <t>T12</t>
  </si>
  <si>
    <t>SS_60</t>
  </si>
  <si>
    <t>T18</t>
  </si>
  <si>
    <t>SS_61</t>
  </si>
  <si>
    <t>T19</t>
  </si>
  <si>
    <t>SO_02</t>
  </si>
  <si>
    <t>T27</t>
  </si>
  <si>
    <t>SO_03</t>
  </si>
  <si>
    <t>T13</t>
  </si>
  <si>
    <t>SO_07</t>
  </si>
  <si>
    <t>T14</t>
  </si>
  <si>
    <t>SO_09</t>
  </si>
  <si>
    <t>T15</t>
  </si>
  <si>
    <t>SO_11</t>
  </si>
  <si>
    <t>T16</t>
  </si>
  <si>
    <t>T17</t>
  </si>
  <si>
    <t>SO_18</t>
  </si>
  <si>
    <t>T20</t>
  </si>
  <si>
    <t>SO_19</t>
  </si>
  <si>
    <t>T21</t>
  </si>
  <si>
    <t>SO_20</t>
  </si>
  <si>
    <t>T22</t>
  </si>
  <si>
    <t>T23</t>
  </si>
  <si>
    <t>SO_24</t>
  </si>
  <si>
    <t>T25</t>
  </si>
  <si>
    <t>SO_27</t>
  </si>
  <si>
    <t>T28</t>
  </si>
  <si>
    <t>SO_04B</t>
  </si>
  <si>
    <t>T26</t>
  </si>
  <si>
    <t>CONTROL_SO_01</t>
  </si>
  <si>
    <t>T31</t>
  </si>
  <si>
    <t>CONTROL_SO_02</t>
  </si>
  <si>
    <t>T32</t>
  </si>
  <si>
    <t>CONTROL_SO_03</t>
  </si>
  <si>
    <t>T33</t>
  </si>
  <si>
    <t>SS_44</t>
  </si>
  <si>
    <t>T01</t>
  </si>
  <si>
    <t>SS_56</t>
  </si>
  <si>
    <t>T02</t>
  </si>
  <si>
    <t>SO_13</t>
  </si>
  <si>
    <t>T04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</si>
</sst>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</font>
    <font>
      <sz val="11"/>
      <color theme="1"/>
      <name val="Calibri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n-US" sz="1400" b="0" i="0">
                <a:solidFill>
                  <a:srgbClr val="757575"/>
                </a:solidFill>
                <a:latin typeface="+mn-lt"/>
              </a:rPr>
              <a:t>AltSub_34 - H52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7.779241001045914E-2"/>
          <c:y val="0.11253942164576453"/>
          <c:w val="0.85405159424516375"/>
          <c:h val="0.55288522528433948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'B1 diver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'B1 diver monitored reefs'!$G$2:$G$37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2.6178010471204187</c:v>
                </c:pt>
                <c:pt idx="3">
                  <c:v>8.3769633507853403</c:v>
                </c:pt>
                <c:pt idx="4">
                  <c:v>9.4240837696335085</c:v>
                </c:pt>
                <c:pt idx="5">
                  <c:v>7.8534031413612562</c:v>
                </c:pt>
                <c:pt idx="6">
                  <c:v>7.3298429319371721</c:v>
                </c:pt>
                <c:pt idx="7">
                  <c:v>0.52356020942408377</c:v>
                </c:pt>
                <c:pt idx="8">
                  <c:v>0.52356020942408377</c:v>
                </c:pt>
                <c:pt idx="9">
                  <c:v>1.5706806282722512</c:v>
                </c:pt>
                <c:pt idx="10">
                  <c:v>1.0471204188481675</c:v>
                </c:pt>
                <c:pt idx="11">
                  <c:v>1.5706806282722512</c:v>
                </c:pt>
                <c:pt idx="12">
                  <c:v>1.5706806282722512</c:v>
                </c:pt>
                <c:pt idx="13">
                  <c:v>1.5706806282722512</c:v>
                </c:pt>
                <c:pt idx="14">
                  <c:v>2.0942408376963351</c:v>
                </c:pt>
                <c:pt idx="15">
                  <c:v>4.1884816753926701</c:v>
                </c:pt>
                <c:pt idx="16">
                  <c:v>1.0471204188481675</c:v>
                </c:pt>
                <c:pt idx="17">
                  <c:v>5.7591623036649215</c:v>
                </c:pt>
                <c:pt idx="18">
                  <c:v>4.1884816753926701</c:v>
                </c:pt>
                <c:pt idx="19">
                  <c:v>6.2827225130890048</c:v>
                </c:pt>
                <c:pt idx="20">
                  <c:v>3.664921465968586</c:v>
                </c:pt>
                <c:pt idx="21">
                  <c:v>3.1413612565445024</c:v>
                </c:pt>
                <c:pt idx="22">
                  <c:v>9.9476439790575917</c:v>
                </c:pt>
                <c:pt idx="23">
                  <c:v>2.6178010471204187</c:v>
                </c:pt>
                <c:pt idx="24">
                  <c:v>3.1413612565445024</c:v>
                </c:pt>
                <c:pt idx="25">
                  <c:v>1.0471204188481675</c:v>
                </c:pt>
                <c:pt idx="26">
                  <c:v>2.0942408376963351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0.52356020942408377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0.52356020942408377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232F-484C-A6CF-409EAE12E1CB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'B1 diver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'B1 diver monitored reefs'!$H$2:$H$37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0.52356020942408377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1.0471204188481675</c:v>
                </c:pt>
                <c:pt idx="14">
                  <c:v>0.52356020942408377</c:v>
                </c:pt>
                <c:pt idx="15">
                  <c:v>1.0471204188481675</c:v>
                </c:pt>
                <c:pt idx="16">
                  <c:v>1.0471204188481675</c:v>
                </c:pt>
                <c:pt idx="17">
                  <c:v>0.52356020942408377</c:v>
                </c:pt>
                <c:pt idx="18">
                  <c:v>0</c:v>
                </c:pt>
                <c:pt idx="19">
                  <c:v>0.52356020942408377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0.52356020942408377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232F-484C-A6CF-409EAE12E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82985045"/>
        <c:axId val="1472819740"/>
      </c:barChart>
      <c:catAx>
        <c:axId val="178298504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63888402838534"/>
              <c:y val="0.9078614391951005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72819740"/>
        <c:crosses val="autoZero"/>
        <c:auto val="1"/>
        <c:lblAlgn val="ctr"/>
        <c:lblOffset val="100"/>
        <c:noMultiLvlLbl val="1"/>
      </c:catAx>
      <c:valAx>
        <c:axId val="147281974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82985045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632997721123197"/>
          <c:y val="0.12453069105560635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AltSub_64A - H58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7.779241001045914E-2"/>
          <c:y val="0.11253942164576453"/>
          <c:w val="0.84787875473899088"/>
          <c:h val="0.61538522528433948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'B1 diver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'B1 diver monitored reefs'!$G$326:$G$361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1.8264840182648401</c:v>
                </c:pt>
                <c:pt idx="3">
                  <c:v>2.7397260273972601</c:v>
                </c:pt>
                <c:pt idx="4">
                  <c:v>7.3059360730593603</c:v>
                </c:pt>
                <c:pt idx="5">
                  <c:v>10.045662100456621</c:v>
                </c:pt>
                <c:pt idx="6">
                  <c:v>5.0228310502283104</c:v>
                </c:pt>
                <c:pt idx="7">
                  <c:v>4.5662100456620998</c:v>
                </c:pt>
                <c:pt idx="8">
                  <c:v>2.2831050228310499</c:v>
                </c:pt>
                <c:pt idx="9">
                  <c:v>1.8264840182648401</c:v>
                </c:pt>
                <c:pt idx="10">
                  <c:v>0</c:v>
                </c:pt>
                <c:pt idx="11">
                  <c:v>0.45662100456621002</c:v>
                </c:pt>
                <c:pt idx="12">
                  <c:v>0.45662100456621002</c:v>
                </c:pt>
                <c:pt idx="13">
                  <c:v>3.6529680365296802</c:v>
                </c:pt>
                <c:pt idx="14">
                  <c:v>2.7397260273972601</c:v>
                </c:pt>
                <c:pt idx="15">
                  <c:v>3.6529680365296802</c:v>
                </c:pt>
                <c:pt idx="16">
                  <c:v>6.3926940639269407</c:v>
                </c:pt>
                <c:pt idx="17">
                  <c:v>9.1324200913241995</c:v>
                </c:pt>
                <c:pt idx="18">
                  <c:v>5.93607305936073</c:v>
                </c:pt>
                <c:pt idx="19">
                  <c:v>5.4794520547945202</c:v>
                </c:pt>
                <c:pt idx="20">
                  <c:v>3.1963470319634704</c:v>
                </c:pt>
                <c:pt idx="21">
                  <c:v>5.93607305936073</c:v>
                </c:pt>
                <c:pt idx="22">
                  <c:v>1.8264840182648401</c:v>
                </c:pt>
                <c:pt idx="23">
                  <c:v>2.7397260273972601</c:v>
                </c:pt>
                <c:pt idx="24">
                  <c:v>2.2831050228310499</c:v>
                </c:pt>
                <c:pt idx="25">
                  <c:v>1.8264840182648401</c:v>
                </c:pt>
                <c:pt idx="26">
                  <c:v>1.3698630136986301</c:v>
                </c:pt>
                <c:pt idx="27">
                  <c:v>0</c:v>
                </c:pt>
                <c:pt idx="28">
                  <c:v>0.45662100456621002</c:v>
                </c:pt>
                <c:pt idx="29">
                  <c:v>0.45662100456621002</c:v>
                </c:pt>
                <c:pt idx="30">
                  <c:v>0.45662100456621002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70CD-4D11-99F6-B82503EDC488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'B1 diver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'B1 diver monitored reefs'!$H$326:$H$361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0.45662100456621002</c:v>
                </c:pt>
                <c:pt idx="14">
                  <c:v>0.45662100456621002</c:v>
                </c:pt>
                <c:pt idx="15">
                  <c:v>1.8264840182648401</c:v>
                </c:pt>
                <c:pt idx="16">
                  <c:v>0.45662100456621002</c:v>
                </c:pt>
                <c:pt idx="17">
                  <c:v>0</c:v>
                </c:pt>
                <c:pt idx="18">
                  <c:v>0</c:v>
                </c:pt>
                <c:pt idx="19">
                  <c:v>0.91324200913242004</c:v>
                </c:pt>
                <c:pt idx="20">
                  <c:v>0.45662100456621002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0.45662100456621002</c:v>
                </c:pt>
                <c:pt idx="25">
                  <c:v>0.45662100456621002</c:v>
                </c:pt>
                <c:pt idx="26">
                  <c:v>0</c:v>
                </c:pt>
                <c:pt idx="27">
                  <c:v>0.45662100456621002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70CD-4D11-99F6-B82503EDC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9768300"/>
        <c:axId val="1398946443"/>
      </c:barChart>
      <c:catAx>
        <c:axId val="11997683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5540074851754636"/>
              <c:y val="0.923664971566054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98946443"/>
        <c:crosses val="autoZero"/>
        <c:auto val="1"/>
        <c:lblAlgn val="ctr"/>
        <c:lblOffset val="100"/>
        <c:noMultiLvlLbl val="1"/>
      </c:catAx>
      <c:valAx>
        <c:axId val="139894644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997683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632997721123197"/>
          <c:y val="0.12453069105560635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AltSub_71C - H59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7.779241001045914E-2"/>
          <c:y val="0.11253942164576453"/>
          <c:w val="0.84633554486244778"/>
          <c:h val="0.58760744750656169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'B1 diver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'B1 diver monitored reefs'!$G$362:$G$397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1.7543859649122806</c:v>
                </c:pt>
                <c:pt idx="4">
                  <c:v>6.4327485380116958</c:v>
                </c:pt>
                <c:pt idx="5">
                  <c:v>3.5087719298245612</c:v>
                </c:pt>
                <c:pt idx="6">
                  <c:v>3.5087719298245612</c:v>
                </c:pt>
                <c:pt idx="7">
                  <c:v>1.7543859649122806</c:v>
                </c:pt>
                <c:pt idx="8">
                  <c:v>0.58479532163742687</c:v>
                </c:pt>
                <c:pt idx="9">
                  <c:v>0.58479532163742687</c:v>
                </c:pt>
                <c:pt idx="10">
                  <c:v>0</c:v>
                </c:pt>
                <c:pt idx="11">
                  <c:v>0.58479532163742687</c:v>
                </c:pt>
                <c:pt idx="12">
                  <c:v>0.58479532163742687</c:v>
                </c:pt>
                <c:pt idx="13">
                  <c:v>2.3391812865497075</c:v>
                </c:pt>
                <c:pt idx="14">
                  <c:v>1.7543859649122806</c:v>
                </c:pt>
                <c:pt idx="15">
                  <c:v>6.4327485380116958</c:v>
                </c:pt>
                <c:pt idx="16">
                  <c:v>6.4327485380116958</c:v>
                </c:pt>
                <c:pt idx="17">
                  <c:v>8.7719298245614024</c:v>
                </c:pt>
                <c:pt idx="18">
                  <c:v>8.7719298245614024</c:v>
                </c:pt>
                <c:pt idx="19">
                  <c:v>5.2631578947368416</c:v>
                </c:pt>
                <c:pt idx="20">
                  <c:v>7.6023391812865491</c:v>
                </c:pt>
                <c:pt idx="21">
                  <c:v>4.6783625730994149</c:v>
                </c:pt>
                <c:pt idx="22">
                  <c:v>2.9239766081871341</c:v>
                </c:pt>
                <c:pt idx="23">
                  <c:v>2.9239766081871341</c:v>
                </c:pt>
                <c:pt idx="24">
                  <c:v>4.0935672514619883</c:v>
                </c:pt>
                <c:pt idx="25">
                  <c:v>3.5087719298245612</c:v>
                </c:pt>
                <c:pt idx="26">
                  <c:v>2.9239766081871341</c:v>
                </c:pt>
                <c:pt idx="27">
                  <c:v>0.58479532163742687</c:v>
                </c:pt>
                <c:pt idx="28">
                  <c:v>0</c:v>
                </c:pt>
                <c:pt idx="29">
                  <c:v>0.58479532163742687</c:v>
                </c:pt>
                <c:pt idx="30">
                  <c:v>0.58479532163742687</c:v>
                </c:pt>
                <c:pt idx="31">
                  <c:v>1.1695906432748537</c:v>
                </c:pt>
                <c:pt idx="32">
                  <c:v>0</c:v>
                </c:pt>
                <c:pt idx="33">
                  <c:v>0</c:v>
                </c:pt>
                <c:pt idx="34">
                  <c:v>0.58479532163742687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A69A-435F-98A1-D8130B7357F0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'B1 diver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'B1 diver monitored reefs'!$H$362:$H$397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0.58479532163742687</c:v>
                </c:pt>
                <c:pt idx="13">
                  <c:v>1.7543859649122806</c:v>
                </c:pt>
                <c:pt idx="14">
                  <c:v>1.7543859649122806</c:v>
                </c:pt>
                <c:pt idx="15">
                  <c:v>0.58479532163742687</c:v>
                </c:pt>
                <c:pt idx="16">
                  <c:v>1.1695906432748537</c:v>
                </c:pt>
                <c:pt idx="17">
                  <c:v>0.58479532163742687</c:v>
                </c:pt>
                <c:pt idx="18">
                  <c:v>0.58479532163742687</c:v>
                </c:pt>
                <c:pt idx="19">
                  <c:v>0.58479532163742687</c:v>
                </c:pt>
                <c:pt idx="20">
                  <c:v>0.58479532163742687</c:v>
                </c:pt>
                <c:pt idx="21">
                  <c:v>0</c:v>
                </c:pt>
                <c:pt idx="22">
                  <c:v>0.58479532163742687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A69A-435F-98A1-D8130B735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286667"/>
        <c:axId val="1366489751"/>
      </c:barChart>
      <c:catAx>
        <c:axId val="6928666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592587732089044"/>
              <c:y val="0.9252225503062115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66489751"/>
        <c:crosses val="autoZero"/>
        <c:auto val="1"/>
        <c:lblAlgn val="ctr"/>
        <c:lblOffset val="100"/>
        <c:noMultiLvlLbl val="1"/>
      </c:catAx>
      <c:valAx>
        <c:axId val="136648975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9286667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632997721123197"/>
          <c:y val="0.12453069105560635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AltSub_20A - H18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7.779241001045914E-2"/>
          <c:y val="0.11253942164576453"/>
          <c:w val="0.85409964482170631"/>
          <c:h val="0.57371855861767274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'B1 diver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'B1 diver monitored reefs'!$G$398:$G$433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0.3968253968253968</c:v>
                </c:pt>
                <c:pt idx="3">
                  <c:v>6.3492063492063489</c:v>
                </c:pt>
                <c:pt idx="4">
                  <c:v>8.3333333333333321</c:v>
                </c:pt>
                <c:pt idx="5">
                  <c:v>12.698412698412698</c:v>
                </c:pt>
                <c:pt idx="6">
                  <c:v>9.9206349206349209</c:v>
                </c:pt>
                <c:pt idx="7">
                  <c:v>5.9523809523809517</c:v>
                </c:pt>
                <c:pt idx="8">
                  <c:v>1.1904761904761905</c:v>
                </c:pt>
                <c:pt idx="9">
                  <c:v>1.5873015873015872</c:v>
                </c:pt>
                <c:pt idx="10">
                  <c:v>1.5873015873015872</c:v>
                </c:pt>
                <c:pt idx="11">
                  <c:v>0.79365079365079361</c:v>
                </c:pt>
                <c:pt idx="12">
                  <c:v>0</c:v>
                </c:pt>
                <c:pt idx="13">
                  <c:v>1.984126984126984</c:v>
                </c:pt>
                <c:pt idx="14">
                  <c:v>3.1746031746031744</c:v>
                </c:pt>
                <c:pt idx="15">
                  <c:v>4.7619047619047619</c:v>
                </c:pt>
                <c:pt idx="16">
                  <c:v>3.1746031746031744</c:v>
                </c:pt>
                <c:pt idx="17">
                  <c:v>3.5714285714285712</c:v>
                </c:pt>
                <c:pt idx="18">
                  <c:v>4.7619047619047619</c:v>
                </c:pt>
                <c:pt idx="19">
                  <c:v>2.7777777777777777</c:v>
                </c:pt>
                <c:pt idx="20">
                  <c:v>3.9682539682539679</c:v>
                </c:pt>
                <c:pt idx="21">
                  <c:v>4.3650793650793647</c:v>
                </c:pt>
                <c:pt idx="22">
                  <c:v>1.984126984126984</c:v>
                </c:pt>
                <c:pt idx="23">
                  <c:v>2.3809523809523809</c:v>
                </c:pt>
                <c:pt idx="24">
                  <c:v>1.984126984126984</c:v>
                </c:pt>
                <c:pt idx="25">
                  <c:v>2.3809523809523809</c:v>
                </c:pt>
                <c:pt idx="26">
                  <c:v>1.984126984126984</c:v>
                </c:pt>
                <c:pt idx="27">
                  <c:v>0.79365079365079361</c:v>
                </c:pt>
                <c:pt idx="28">
                  <c:v>0</c:v>
                </c:pt>
                <c:pt idx="29">
                  <c:v>0.3968253968253968</c:v>
                </c:pt>
                <c:pt idx="30">
                  <c:v>0.3968253968253968</c:v>
                </c:pt>
                <c:pt idx="31">
                  <c:v>0.3968253968253968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FD4B-4D9D-A633-69711D135048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'B1 diver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'B1 diver monitored reefs'!$H$398:$H$433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1.1904761904761905</c:v>
                </c:pt>
                <c:pt idx="15">
                  <c:v>0.3968253968253968</c:v>
                </c:pt>
                <c:pt idx="16">
                  <c:v>0.3968253968253968</c:v>
                </c:pt>
                <c:pt idx="17">
                  <c:v>0.79365079365079361</c:v>
                </c:pt>
                <c:pt idx="18">
                  <c:v>1.1904761904761905</c:v>
                </c:pt>
                <c:pt idx="19">
                  <c:v>0.3968253968253968</c:v>
                </c:pt>
                <c:pt idx="20">
                  <c:v>0</c:v>
                </c:pt>
                <c:pt idx="21">
                  <c:v>0.79365079365079361</c:v>
                </c:pt>
                <c:pt idx="22">
                  <c:v>0</c:v>
                </c:pt>
                <c:pt idx="23">
                  <c:v>0</c:v>
                </c:pt>
                <c:pt idx="24">
                  <c:v>0.3968253968253968</c:v>
                </c:pt>
                <c:pt idx="25">
                  <c:v>0.3968253968253968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FD4B-4D9D-A633-69711D135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63621157"/>
        <c:axId val="1099809173"/>
      </c:barChart>
      <c:catAx>
        <c:axId val="146362115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5617235345581797"/>
              <c:y val="0.91672052712160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99809173"/>
        <c:crosses val="autoZero"/>
        <c:auto val="1"/>
        <c:lblAlgn val="ctr"/>
        <c:lblOffset val="100"/>
        <c:noMultiLvlLbl val="1"/>
      </c:catAx>
      <c:valAx>
        <c:axId val="109980917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63621157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632997721123197"/>
          <c:y val="0.12453069105560635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SS_59 - L081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7.779241001045914E-2"/>
          <c:y val="0.11253942164576453"/>
          <c:w val="0.85559480412170696"/>
          <c:h val="0.5598296697287839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'B1 diver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'B1 diver monitored reefs'!$G$434:$G$469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1.1976047904191618</c:v>
                </c:pt>
                <c:pt idx="3">
                  <c:v>3.5928143712574849</c:v>
                </c:pt>
                <c:pt idx="4">
                  <c:v>11.377245508982035</c:v>
                </c:pt>
                <c:pt idx="5">
                  <c:v>8.9820359281437128</c:v>
                </c:pt>
                <c:pt idx="6">
                  <c:v>4.1916167664670656</c:v>
                </c:pt>
                <c:pt idx="7">
                  <c:v>5.3892215568862278</c:v>
                </c:pt>
                <c:pt idx="8">
                  <c:v>2.9940119760479043</c:v>
                </c:pt>
                <c:pt idx="9">
                  <c:v>1.1976047904191618</c:v>
                </c:pt>
                <c:pt idx="10">
                  <c:v>1.1976047904191618</c:v>
                </c:pt>
                <c:pt idx="11">
                  <c:v>1.1976047904191618</c:v>
                </c:pt>
                <c:pt idx="12">
                  <c:v>1.1976047904191618</c:v>
                </c:pt>
                <c:pt idx="13">
                  <c:v>1.7964071856287425</c:v>
                </c:pt>
                <c:pt idx="14">
                  <c:v>5.9880239520958085</c:v>
                </c:pt>
                <c:pt idx="15">
                  <c:v>4.7904191616766472</c:v>
                </c:pt>
                <c:pt idx="16">
                  <c:v>5.9880239520958085</c:v>
                </c:pt>
                <c:pt idx="17">
                  <c:v>5.9880239520958085</c:v>
                </c:pt>
                <c:pt idx="18">
                  <c:v>5.9880239520958085</c:v>
                </c:pt>
                <c:pt idx="19">
                  <c:v>5.3892215568862278</c:v>
                </c:pt>
                <c:pt idx="20">
                  <c:v>4.1916167664670656</c:v>
                </c:pt>
                <c:pt idx="21">
                  <c:v>2.9940119760479043</c:v>
                </c:pt>
                <c:pt idx="22">
                  <c:v>4.1916167664670656</c:v>
                </c:pt>
                <c:pt idx="23">
                  <c:v>2.9940119760479043</c:v>
                </c:pt>
                <c:pt idx="24">
                  <c:v>0.5988023952095809</c:v>
                </c:pt>
                <c:pt idx="25">
                  <c:v>0.5988023952095809</c:v>
                </c:pt>
                <c:pt idx="26">
                  <c:v>2.3952095808383236</c:v>
                </c:pt>
                <c:pt idx="27">
                  <c:v>0.5988023952095809</c:v>
                </c:pt>
                <c:pt idx="28">
                  <c:v>0.5988023952095809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8B2B-4929-ADC7-D3E665134BD7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'B1 diver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'B1 diver monitored reefs'!$H$434:$H$469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1.7964071856287425</c:v>
                </c:pt>
                <c:pt idx="17">
                  <c:v>0</c:v>
                </c:pt>
                <c:pt idx="18">
                  <c:v>0.5988023952095809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8B2B-4929-ADC7-D3E665134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40429432"/>
        <c:axId val="426088586"/>
      </c:barChart>
      <c:catAx>
        <c:axId val="1440429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5308593370273154"/>
              <c:y val="0.9097760826771654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26088586"/>
        <c:crosses val="autoZero"/>
        <c:auto val="1"/>
        <c:lblAlgn val="ctr"/>
        <c:lblOffset val="100"/>
        <c:noMultiLvlLbl val="1"/>
      </c:catAx>
      <c:valAx>
        <c:axId val="42608858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404294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632997721123197"/>
          <c:y val="0.12453069105560635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SS_67 - L072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7.779241001045914E-2"/>
          <c:y val="0.11253942164576453"/>
          <c:w val="0.84942196461553421"/>
          <c:h val="0.56330189195100611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'B1 diver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'B1 diver monitored reefs'!$G$470:$G$505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2.7322404371584699</c:v>
                </c:pt>
                <c:pt idx="4">
                  <c:v>5.4644808743169397</c:v>
                </c:pt>
                <c:pt idx="5">
                  <c:v>6.0109289617486334</c:v>
                </c:pt>
                <c:pt idx="6">
                  <c:v>6.0109289617486334</c:v>
                </c:pt>
                <c:pt idx="7">
                  <c:v>6.0109289617486334</c:v>
                </c:pt>
                <c:pt idx="8">
                  <c:v>3.278688524590164</c:v>
                </c:pt>
                <c:pt idx="9">
                  <c:v>1.0928961748633881</c:v>
                </c:pt>
                <c:pt idx="10">
                  <c:v>0.54644808743169404</c:v>
                </c:pt>
                <c:pt idx="11">
                  <c:v>0</c:v>
                </c:pt>
                <c:pt idx="12">
                  <c:v>1.639344262295082</c:v>
                </c:pt>
                <c:pt idx="13">
                  <c:v>1.0928961748633881</c:v>
                </c:pt>
                <c:pt idx="14">
                  <c:v>3.278688524590164</c:v>
                </c:pt>
                <c:pt idx="15">
                  <c:v>3.278688524590164</c:v>
                </c:pt>
                <c:pt idx="16">
                  <c:v>3.8251366120218582</c:v>
                </c:pt>
                <c:pt idx="17">
                  <c:v>5.4644808743169397</c:v>
                </c:pt>
                <c:pt idx="18">
                  <c:v>7.1038251366120218</c:v>
                </c:pt>
                <c:pt idx="19">
                  <c:v>7.1038251366120218</c:v>
                </c:pt>
                <c:pt idx="20">
                  <c:v>4.918032786885246</c:v>
                </c:pt>
                <c:pt idx="21">
                  <c:v>4.918032786885246</c:v>
                </c:pt>
                <c:pt idx="22">
                  <c:v>6.557377049180328</c:v>
                </c:pt>
                <c:pt idx="23">
                  <c:v>6.0109289617486334</c:v>
                </c:pt>
                <c:pt idx="24">
                  <c:v>4.3715846994535523</c:v>
                </c:pt>
                <c:pt idx="25">
                  <c:v>1.639344262295082</c:v>
                </c:pt>
                <c:pt idx="26">
                  <c:v>2.1857923497267762</c:v>
                </c:pt>
                <c:pt idx="27">
                  <c:v>1.0928961748633881</c:v>
                </c:pt>
                <c:pt idx="28">
                  <c:v>0.54644808743169404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0438-491F-AA39-C5EE8F562413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'B1 diver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'B1 diver monitored reefs'!$H$470:$H$505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0.54644808743169404</c:v>
                </c:pt>
                <c:pt idx="5">
                  <c:v>0</c:v>
                </c:pt>
                <c:pt idx="6">
                  <c:v>0.54644808743169404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0.54644808743169404</c:v>
                </c:pt>
                <c:pt idx="15">
                  <c:v>0.54644808743169404</c:v>
                </c:pt>
                <c:pt idx="16">
                  <c:v>0</c:v>
                </c:pt>
                <c:pt idx="17">
                  <c:v>0</c:v>
                </c:pt>
                <c:pt idx="18">
                  <c:v>0.54644808743169404</c:v>
                </c:pt>
                <c:pt idx="19">
                  <c:v>0.54644808743169404</c:v>
                </c:pt>
                <c:pt idx="20">
                  <c:v>0</c:v>
                </c:pt>
                <c:pt idx="21">
                  <c:v>0.54644808743169404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0438-491F-AA39-C5EE8F562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04892429"/>
        <c:axId val="649220398"/>
      </c:barChart>
      <c:catAx>
        <c:axId val="190489242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6234519296199078"/>
              <c:y val="0.9217503280839893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49220398"/>
        <c:crosses val="autoZero"/>
        <c:auto val="1"/>
        <c:lblAlgn val="ctr"/>
        <c:lblOffset val="100"/>
        <c:noMultiLvlLbl val="1"/>
      </c:catAx>
      <c:valAx>
        <c:axId val="64922039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04892429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632997721123197"/>
          <c:y val="0.12453069105560635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SS_47B - L078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7.779241001045914E-2"/>
          <c:y val="0.11253942164576453"/>
          <c:w val="0.84633554486244778"/>
          <c:h val="0.57719078083989506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'B1 diver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'B1 diver monitored reefs'!$G$506:$G$541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0.98522167487684731</c:v>
                </c:pt>
                <c:pt idx="3">
                  <c:v>8.3743842364532011</c:v>
                </c:pt>
                <c:pt idx="4">
                  <c:v>12.315270935960591</c:v>
                </c:pt>
                <c:pt idx="5">
                  <c:v>13.793103448275861</c:v>
                </c:pt>
                <c:pt idx="6">
                  <c:v>10.83743842364532</c:v>
                </c:pt>
                <c:pt idx="7">
                  <c:v>4.9261083743842367</c:v>
                </c:pt>
                <c:pt idx="8">
                  <c:v>2.4630541871921183</c:v>
                </c:pt>
                <c:pt idx="9">
                  <c:v>0.49261083743842365</c:v>
                </c:pt>
                <c:pt idx="10">
                  <c:v>1.4778325123152709</c:v>
                </c:pt>
                <c:pt idx="11">
                  <c:v>0.49261083743842365</c:v>
                </c:pt>
                <c:pt idx="12">
                  <c:v>0.98522167487684731</c:v>
                </c:pt>
                <c:pt idx="13">
                  <c:v>0.49261083743842365</c:v>
                </c:pt>
                <c:pt idx="14">
                  <c:v>0.49261083743842365</c:v>
                </c:pt>
                <c:pt idx="15">
                  <c:v>1.9704433497536946</c:v>
                </c:pt>
                <c:pt idx="16">
                  <c:v>0.98522167487684731</c:v>
                </c:pt>
                <c:pt idx="17">
                  <c:v>1.9704433497536946</c:v>
                </c:pt>
                <c:pt idx="18">
                  <c:v>1.9704433497536946</c:v>
                </c:pt>
                <c:pt idx="19">
                  <c:v>2.9556650246305418</c:v>
                </c:pt>
                <c:pt idx="20">
                  <c:v>2.9556650246305418</c:v>
                </c:pt>
                <c:pt idx="21">
                  <c:v>4.9261083743842367</c:v>
                </c:pt>
                <c:pt idx="22">
                  <c:v>7.389162561576355</c:v>
                </c:pt>
                <c:pt idx="23">
                  <c:v>3.4482758620689653</c:v>
                </c:pt>
                <c:pt idx="24">
                  <c:v>0</c:v>
                </c:pt>
                <c:pt idx="25">
                  <c:v>0.49261083743842365</c:v>
                </c:pt>
                <c:pt idx="26">
                  <c:v>1.9704433497536946</c:v>
                </c:pt>
                <c:pt idx="27">
                  <c:v>1.4778325123152709</c:v>
                </c:pt>
                <c:pt idx="28">
                  <c:v>0.98522167487684731</c:v>
                </c:pt>
                <c:pt idx="29">
                  <c:v>0</c:v>
                </c:pt>
                <c:pt idx="30">
                  <c:v>0.49261083743842365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0.49261083743842365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4996-42BC-B2F5-102EA8E78881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'B1 diver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'B1 diver monitored reefs'!$H$506:$H$541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0.49261083743842365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0.49261083743842365</c:v>
                </c:pt>
                <c:pt idx="11">
                  <c:v>0.49261083743842365</c:v>
                </c:pt>
                <c:pt idx="12">
                  <c:v>0</c:v>
                </c:pt>
                <c:pt idx="13">
                  <c:v>0</c:v>
                </c:pt>
                <c:pt idx="14">
                  <c:v>0.49261083743842365</c:v>
                </c:pt>
                <c:pt idx="15">
                  <c:v>0</c:v>
                </c:pt>
                <c:pt idx="16">
                  <c:v>0</c:v>
                </c:pt>
                <c:pt idx="17">
                  <c:v>1.4778325123152709</c:v>
                </c:pt>
                <c:pt idx="18">
                  <c:v>0.49261083743842365</c:v>
                </c:pt>
                <c:pt idx="19">
                  <c:v>0.98522167487684731</c:v>
                </c:pt>
                <c:pt idx="20">
                  <c:v>1.4778325123152709</c:v>
                </c:pt>
                <c:pt idx="21">
                  <c:v>0.49261083743842365</c:v>
                </c:pt>
                <c:pt idx="22">
                  <c:v>0</c:v>
                </c:pt>
                <c:pt idx="23">
                  <c:v>0</c:v>
                </c:pt>
                <c:pt idx="24">
                  <c:v>0.49261083743842365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4996-42BC-B2F5-102EA8E78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09435581"/>
        <c:axId val="1359547365"/>
      </c:barChart>
      <c:catAx>
        <c:axId val="90943558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592587732089044"/>
              <c:y val="0.9217503280839893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59547365"/>
        <c:crosses val="autoZero"/>
        <c:auto val="1"/>
        <c:lblAlgn val="ctr"/>
        <c:lblOffset val="100"/>
        <c:noMultiLvlLbl val="1"/>
      </c:catAx>
      <c:valAx>
        <c:axId val="135954736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0943558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632997721123197"/>
          <c:y val="0.12453069105560635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SS_48B - L079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7.779241001045914E-2"/>
          <c:y val="0.11253942164576453"/>
          <c:w val="0.84633554486244778"/>
          <c:h val="0.52163522528433948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'B1 diver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'B1 diver monitored reefs'!$G$542:$G$577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6.6985645933014357</c:v>
                </c:pt>
                <c:pt idx="4">
                  <c:v>12.440191387559809</c:v>
                </c:pt>
                <c:pt idx="5">
                  <c:v>15.311004784688995</c:v>
                </c:pt>
                <c:pt idx="6">
                  <c:v>16.267942583732058</c:v>
                </c:pt>
                <c:pt idx="7">
                  <c:v>7.6555023923444976</c:v>
                </c:pt>
                <c:pt idx="8">
                  <c:v>6.6985645933014357</c:v>
                </c:pt>
                <c:pt idx="9">
                  <c:v>1.4354066985645932</c:v>
                </c:pt>
                <c:pt idx="10">
                  <c:v>0</c:v>
                </c:pt>
                <c:pt idx="11">
                  <c:v>0.9569377990430622</c:v>
                </c:pt>
                <c:pt idx="12">
                  <c:v>0.9569377990430622</c:v>
                </c:pt>
                <c:pt idx="13">
                  <c:v>1.9138755980861244</c:v>
                </c:pt>
                <c:pt idx="14">
                  <c:v>0</c:v>
                </c:pt>
                <c:pt idx="15">
                  <c:v>0.9569377990430622</c:v>
                </c:pt>
                <c:pt idx="16">
                  <c:v>1.4354066985645932</c:v>
                </c:pt>
                <c:pt idx="17">
                  <c:v>1.4354066985645932</c:v>
                </c:pt>
                <c:pt idx="18">
                  <c:v>0.9569377990430622</c:v>
                </c:pt>
                <c:pt idx="19">
                  <c:v>2.3923444976076556</c:v>
                </c:pt>
                <c:pt idx="20">
                  <c:v>2.3923444976076556</c:v>
                </c:pt>
                <c:pt idx="21">
                  <c:v>1.9138755980861244</c:v>
                </c:pt>
                <c:pt idx="22">
                  <c:v>2.3923444976076556</c:v>
                </c:pt>
                <c:pt idx="23">
                  <c:v>1.4354066985645932</c:v>
                </c:pt>
                <c:pt idx="24">
                  <c:v>1.4354066985645932</c:v>
                </c:pt>
                <c:pt idx="25">
                  <c:v>0</c:v>
                </c:pt>
                <c:pt idx="26">
                  <c:v>1.4354066985645932</c:v>
                </c:pt>
                <c:pt idx="27">
                  <c:v>0.9569377990430622</c:v>
                </c:pt>
                <c:pt idx="28">
                  <c:v>0.9569377990430622</c:v>
                </c:pt>
                <c:pt idx="29">
                  <c:v>0.4784688995215311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0.4784688995215311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64C7-4010-8605-6045844F8E7D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'B1 diver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'B1 diver monitored reefs'!$H$542:$H$577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0.4784688995215311</c:v>
                </c:pt>
                <c:pt idx="11">
                  <c:v>0.4784688995215311</c:v>
                </c:pt>
                <c:pt idx="12">
                  <c:v>0.4784688995215311</c:v>
                </c:pt>
                <c:pt idx="13">
                  <c:v>0</c:v>
                </c:pt>
                <c:pt idx="14">
                  <c:v>0.4784688995215311</c:v>
                </c:pt>
                <c:pt idx="15">
                  <c:v>0</c:v>
                </c:pt>
                <c:pt idx="16">
                  <c:v>0</c:v>
                </c:pt>
                <c:pt idx="17">
                  <c:v>0.9569377990430622</c:v>
                </c:pt>
                <c:pt idx="18">
                  <c:v>0.4784688995215311</c:v>
                </c:pt>
                <c:pt idx="19">
                  <c:v>1.4354066985645932</c:v>
                </c:pt>
                <c:pt idx="20">
                  <c:v>0</c:v>
                </c:pt>
                <c:pt idx="21">
                  <c:v>0</c:v>
                </c:pt>
                <c:pt idx="22">
                  <c:v>1.4354066985645932</c:v>
                </c:pt>
                <c:pt idx="23">
                  <c:v>0.9569377990430622</c:v>
                </c:pt>
                <c:pt idx="24">
                  <c:v>0.4784688995215311</c:v>
                </c:pt>
                <c:pt idx="25">
                  <c:v>0.9569377990430622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64C7-4010-8605-6045844F8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9783106"/>
        <c:axId val="1280622271"/>
      </c:barChart>
      <c:catAx>
        <c:axId val="57978310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5771556333236124"/>
              <c:y val="0.9078614391951005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80622271"/>
        <c:crosses val="autoZero"/>
        <c:auto val="1"/>
        <c:lblAlgn val="ctr"/>
        <c:lblOffset val="100"/>
        <c:noMultiLvlLbl val="1"/>
      </c:catAx>
      <c:valAx>
        <c:axId val="128062227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7978310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632997721123197"/>
          <c:y val="0.12453069105560635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SS_49B - L080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7.779241001045914E-2"/>
          <c:y val="0.11253942164576453"/>
          <c:w val="0.84942196461553421"/>
          <c:h val="0.59802411417322832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'B1 diver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'B1 diver monitored reefs'!$G$578:$G$613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0.96153846153846156</c:v>
                </c:pt>
                <c:pt idx="3">
                  <c:v>8.1730769230769234</c:v>
                </c:pt>
                <c:pt idx="4">
                  <c:v>17.307692307692307</c:v>
                </c:pt>
                <c:pt idx="5">
                  <c:v>15.384615384615385</c:v>
                </c:pt>
                <c:pt idx="6">
                  <c:v>12.5</c:v>
                </c:pt>
                <c:pt idx="7">
                  <c:v>8.6538461538461533</c:v>
                </c:pt>
                <c:pt idx="8">
                  <c:v>5.7692307692307692</c:v>
                </c:pt>
                <c:pt idx="9">
                  <c:v>0.96153846153846156</c:v>
                </c:pt>
                <c:pt idx="10">
                  <c:v>0.96153846153846156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0.48076923076923078</c:v>
                </c:pt>
                <c:pt idx="16">
                  <c:v>1.9230769230769231</c:v>
                </c:pt>
                <c:pt idx="17">
                  <c:v>1.4423076923076923</c:v>
                </c:pt>
                <c:pt idx="18">
                  <c:v>1.4423076923076923</c:v>
                </c:pt>
                <c:pt idx="19">
                  <c:v>0.96153846153846156</c:v>
                </c:pt>
                <c:pt idx="20">
                  <c:v>3.3653846153846154</c:v>
                </c:pt>
                <c:pt idx="21">
                  <c:v>2.4038461538461542</c:v>
                </c:pt>
                <c:pt idx="22">
                  <c:v>1.9230769230769231</c:v>
                </c:pt>
                <c:pt idx="23">
                  <c:v>3.3653846153846154</c:v>
                </c:pt>
                <c:pt idx="24">
                  <c:v>2.4038461538461542</c:v>
                </c:pt>
                <c:pt idx="25">
                  <c:v>1.4423076923076923</c:v>
                </c:pt>
                <c:pt idx="26">
                  <c:v>0.96153846153846156</c:v>
                </c:pt>
                <c:pt idx="27">
                  <c:v>0.48076923076923078</c:v>
                </c:pt>
                <c:pt idx="28">
                  <c:v>0.96153846153846156</c:v>
                </c:pt>
                <c:pt idx="29">
                  <c:v>0.48076923076923078</c:v>
                </c:pt>
                <c:pt idx="30">
                  <c:v>0.48076923076923078</c:v>
                </c:pt>
                <c:pt idx="31">
                  <c:v>0</c:v>
                </c:pt>
                <c:pt idx="32">
                  <c:v>0.48076923076923078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4ED8-412A-81B9-C02DEF56985D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'B1 diver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'B1 diver monitored reefs'!$H$578:$H$613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0.48076923076923078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0.48076923076923078</c:v>
                </c:pt>
                <c:pt idx="18">
                  <c:v>0.96153846153846156</c:v>
                </c:pt>
                <c:pt idx="19">
                  <c:v>0.48076923076923078</c:v>
                </c:pt>
                <c:pt idx="20">
                  <c:v>0.48076923076923078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0.48076923076923078</c:v>
                </c:pt>
                <c:pt idx="25">
                  <c:v>0.48076923076923078</c:v>
                </c:pt>
                <c:pt idx="26">
                  <c:v>0</c:v>
                </c:pt>
                <c:pt idx="27">
                  <c:v>0</c:v>
                </c:pt>
                <c:pt idx="28">
                  <c:v>0.48076923076923078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4ED8-412A-81B9-C02DEF569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10297973"/>
        <c:axId val="1106410896"/>
      </c:barChart>
      <c:catAx>
        <c:axId val="201029797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5462914357927481"/>
              <c:y val="0.9182781058617671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06410896"/>
        <c:crosses val="autoZero"/>
        <c:auto val="1"/>
        <c:lblAlgn val="ctr"/>
        <c:lblOffset val="100"/>
        <c:noMultiLvlLbl val="1"/>
      </c:catAx>
      <c:valAx>
        <c:axId val="110641089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10297973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632997721123197"/>
          <c:y val="0.12453069105560635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SS_02 - L002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7.779241001045914E-2"/>
          <c:y val="0.11253942164576453"/>
          <c:w val="0.84942196461553421"/>
          <c:h val="0.58760744750656169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'B1 diver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'B1 diver monitored reefs'!$G$614:$G$649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1.1764705882352942</c:v>
                </c:pt>
                <c:pt idx="3">
                  <c:v>1.7647058823529411</c:v>
                </c:pt>
                <c:pt idx="4">
                  <c:v>3.5294117647058822</c:v>
                </c:pt>
                <c:pt idx="5">
                  <c:v>2.9411764705882351</c:v>
                </c:pt>
                <c:pt idx="6">
                  <c:v>1.1764705882352942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1.1764705882352942</c:v>
                </c:pt>
                <c:pt idx="13">
                  <c:v>3.5294117647058822</c:v>
                </c:pt>
                <c:pt idx="14">
                  <c:v>10</c:v>
                </c:pt>
                <c:pt idx="15">
                  <c:v>9.4117647058823533</c:v>
                </c:pt>
                <c:pt idx="16">
                  <c:v>11.76470588235294</c:v>
                </c:pt>
                <c:pt idx="17">
                  <c:v>9.4117647058823533</c:v>
                </c:pt>
                <c:pt idx="18">
                  <c:v>8.235294117647058</c:v>
                </c:pt>
                <c:pt idx="19">
                  <c:v>7.0588235294117645</c:v>
                </c:pt>
                <c:pt idx="20">
                  <c:v>4.117647058823529</c:v>
                </c:pt>
                <c:pt idx="21">
                  <c:v>7.6470588235294121</c:v>
                </c:pt>
                <c:pt idx="22">
                  <c:v>4.117647058823529</c:v>
                </c:pt>
                <c:pt idx="23">
                  <c:v>2.9411764705882351</c:v>
                </c:pt>
                <c:pt idx="24">
                  <c:v>2.3529411764705883</c:v>
                </c:pt>
                <c:pt idx="25">
                  <c:v>0.58823529411764708</c:v>
                </c:pt>
                <c:pt idx="26">
                  <c:v>0.58823529411764708</c:v>
                </c:pt>
                <c:pt idx="27">
                  <c:v>0.58823529411764708</c:v>
                </c:pt>
                <c:pt idx="28">
                  <c:v>1.1764705882352942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FD9E-4D36-9696-6C76BF589473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'B1 diver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'B1 diver monitored reefs'!$H$614:$H$649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1.1764705882352942</c:v>
                </c:pt>
                <c:pt idx="12">
                  <c:v>0.58823529411764708</c:v>
                </c:pt>
                <c:pt idx="13">
                  <c:v>0.58823529411764708</c:v>
                </c:pt>
                <c:pt idx="14">
                  <c:v>0.58823529411764708</c:v>
                </c:pt>
                <c:pt idx="15">
                  <c:v>1.1764705882352942</c:v>
                </c:pt>
                <c:pt idx="16">
                  <c:v>0</c:v>
                </c:pt>
                <c:pt idx="17">
                  <c:v>0.58823529411764708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FD9E-4D36-9696-6C76BF589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23703038"/>
        <c:axId val="692695740"/>
      </c:barChart>
      <c:catAx>
        <c:axId val="172370303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685180324681637"/>
              <c:y val="0.9182781058617671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92695740"/>
        <c:crosses val="autoZero"/>
        <c:auto val="1"/>
        <c:lblAlgn val="ctr"/>
        <c:lblOffset val="100"/>
        <c:noMultiLvlLbl val="1"/>
      </c:catAx>
      <c:valAx>
        <c:axId val="69269574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2370303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632997721123197"/>
          <c:y val="0.12453069105560635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SS_18 - L029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7.779241001045914E-2"/>
          <c:y val="0.11253942164576453"/>
          <c:w val="0.85562370059482973"/>
          <c:h val="0.57371855861767274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'B1 diver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'B1 diver monitored reefs'!$G$650:$G$685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0.57803468208092479</c:v>
                </c:pt>
                <c:pt idx="3">
                  <c:v>1.1560693641618496</c:v>
                </c:pt>
                <c:pt idx="4">
                  <c:v>7.5144508670520231</c:v>
                </c:pt>
                <c:pt idx="5">
                  <c:v>10.404624277456648</c:v>
                </c:pt>
                <c:pt idx="6">
                  <c:v>5.7803468208092488</c:v>
                </c:pt>
                <c:pt idx="7">
                  <c:v>5.202312138728324</c:v>
                </c:pt>
                <c:pt idx="8">
                  <c:v>1.7341040462427744</c:v>
                </c:pt>
                <c:pt idx="9">
                  <c:v>0</c:v>
                </c:pt>
                <c:pt idx="10">
                  <c:v>1.1560693641618496</c:v>
                </c:pt>
                <c:pt idx="11">
                  <c:v>0</c:v>
                </c:pt>
                <c:pt idx="12">
                  <c:v>2.3121387283236992</c:v>
                </c:pt>
                <c:pt idx="13">
                  <c:v>2.3121387283236992</c:v>
                </c:pt>
                <c:pt idx="14">
                  <c:v>4.0462427745664744</c:v>
                </c:pt>
                <c:pt idx="15">
                  <c:v>2.8901734104046244</c:v>
                </c:pt>
                <c:pt idx="16">
                  <c:v>8.6705202312138727</c:v>
                </c:pt>
                <c:pt idx="17">
                  <c:v>4.6242774566473983</c:v>
                </c:pt>
                <c:pt idx="18">
                  <c:v>6.9364161849710975</c:v>
                </c:pt>
                <c:pt idx="19">
                  <c:v>4.0462427745664744</c:v>
                </c:pt>
                <c:pt idx="20">
                  <c:v>5.202312138728324</c:v>
                </c:pt>
                <c:pt idx="21">
                  <c:v>4.0462427745664744</c:v>
                </c:pt>
                <c:pt idx="22">
                  <c:v>6.3583815028901727</c:v>
                </c:pt>
                <c:pt idx="23">
                  <c:v>2.3121387283236992</c:v>
                </c:pt>
                <c:pt idx="24">
                  <c:v>1.7341040462427744</c:v>
                </c:pt>
                <c:pt idx="25">
                  <c:v>2.8901734104046244</c:v>
                </c:pt>
                <c:pt idx="26">
                  <c:v>2.8901734104046244</c:v>
                </c:pt>
                <c:pt idx="27">
                  <c:v>0.57803468208092479</c:v>
                </c:pt>
                <c:pt idx="28">
                  <c:v>0.57803468208092479</c:v>
                </c:pt>
                <c:pt idx="29">
                  <c:v>0</c:v>
                </c:pt>
                <c:pt idx="30">
                  <c:v>0.57803468208092479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0.57803468208092479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AD9B-4AE4-9AAB-1E4E1B589993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'B1 diver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'B1 diver monitored reefs'!$H$650:$H$685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0.57803468208092479</c:v>
                </c:pt>
                <c:pt idx="10">
                  <c:v>0</c:v>
                </c:pt>
                <c:pt idx="11">
                  <c:v>0</c:v>
                </c:pt>
                <c:pt idx="12">
                  <c:v>0.57803468208092479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0.57803468208092479</c:v>
                </c:pt>
                <c:pt idx="17">
                  <c:v>0.57803468208092479</c:v>
                </c:pt>
                <c:pt idx="18">
                  <c:v>0</c:v>
                </c:pt>
                <c:pt idx="19">
                  <c:v>0</c:v>
                </c:pt>
                <c:pt idx="20">
                  <c:v>0.57803468208092479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AD9B-4AE4-9AAB-1E4E1B589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6585174"/>
        <c:axId val="1733248135"/>
      </c:barChart>
      <c:catAx>
        <c:axId val="49658517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5540074851754636"/>
              <c:y val="0.8993594160104988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33248135"/>
        <c:crosses val="autoZero"/>
        <c:auto val="1"/>
        <c:lblAlgn val="ctr"/>
        <c:lblOffset val="100"/>
        <c:noMultiLvlLbl val="1"/>
      </c:catAx>
      <c:valAx>
        <c:axId val="173324813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9658517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632997721123197"/>
          <c:y val="0.12453069105560635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n-US" sz="1400" b="0" i="0">
                <a:solidFill>
                  <a:srgbClr val="757575"/>
                </a:solidFill>
                <a:latin typeface="+mn-lt"/>
              </a:rPr>
              <a:t>AltSub_48 - H54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7.779241001045914E-2"/>
          <c:y val="0.11253942164576453"/>
          <c:w val="0.85405159424516375"/>
          <c:h val="0.58413522528433948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'B1 diver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'B1 diver monitored reefs'!$G$38:$G$73</c:f>
              <c:numCache>
                <c:formatCode>General</c:formatCode>
                <c:ptCount val="36"/>
                <c:pt idx="0">
                  <c:v>0</c:v>
                </c:pt>
                <c:pt idx="1">
                  <c:v>0.46082949308755761</c:v>
                </c:pt>
                <c:pt idx="2">
                  <c:v>1.3824884792626728</c:v>
                </c:pt>
                <c:pt idx="3">
                  <c:v>2.3041474654377883</c:v>
                </c:pt>
                <c:pt idx="4">
                  <c:v>3.225806451612903</c:v>
                </c:pt>
                <c:pt idx="5">
                  <c:v>6.9124423963133648</c:v>
                </c:pt>
                <c:pt idx="6">
                  <c:v>3.6866359447004609</c:v>
                </c:pt>
                <c:pt idx="7">
                  <c:v>1.8433179723502304</c:v>
                </c:pt>
                <c:pt idx="8">
                  <c:v>0.46082949308755761</c:v>
                </c:pt>
                <c:pt idx="9">
                  <c:v>0.46082949308755761</c:v>
                </c:pt>
                <c:pt idx="10">
                  <c:v>1.3824884792626728</c:v>
                </c:pt>
                <c:pt idx="11">
                  <c:v>2.3041474654377883</c:v>
                </c:pt>
                <c:pt idx="12">
                  <c:v>3.225806451612903</c:v>
                </c:pt>
                <c:pt idx="13">
                  <c:v>5.5299539170506913</c:v>
                </c:pt>
                <c:pt idx="14">
                  <c:v>3.6866359447004609</c:v>
                </c:pt>
                <c:pt idx="15">
                  <c:v>4.1474654377880187</c:v>
                </c:pt>
                <c:pt idx="16">
                  <c:v>5.9907834101382482</c:v>
                </c:pt>
                <c:pt idx="17">
                  <c:v>10.138248847926267</c:v>
                </c:pt>
                <c:pt idx="18">
                  <c:v>6.4516129032258061</c:v>
                </c:pt>
                <c:pt idx="19">
                  <c:v>5.9907834101382482</c:v>
                </c:pt>
                <c:pt idx="20">
                  <c:v>2.3041474654377883</c:v>
                </c:pt>
                <c:pt idx="21">
                  <c:v>3.225806451612903</c:v>
                </c:pt>
                <c:pt idx="22">
                  <c:v>5.0691244239631335</c:v>
                </c:pt>
                <c:pt idx="23">
                  <c:v>1.8433179723502304</c:v>
                </c:pt>
                <c:pt idx="24">
                  <c:v>2.7649769585253456</c:v>
                </c:pt>
                <c:pt idx="25">
                  <c:v>1.3824884792626728</c:v>
                </c:pt>
                <c:pt idx="26">
                  <c:v>0.92165898617511521</c:v>
                </c:pt>
                <c:pt idx="27">
                  <c:v>1.8433179723502304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0.46082949308755761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846D-4C5E-8ED3-59EDBAEDB238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'B1 diver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'B1 diver monitored reefs'!$H$38:$H$73</c:f>
              <c:numCache>
                <c:formatCode>General</c:formatCode>
                <c:ptCount val="36"/>
                <c:pt idx="0">
                  <c:v>0</c:v>
                </c:pt>
                <c:pt idx="1">
                  <c:v>0.92165898617511521</c:v>
                </c:pt>
                <c:pt idx="2">
                  <c:v>0.92165898617511521</c:v>
                </c:pt>
                <c:pt idx="3">
                  <c:v>0.46082949308755761</c:v>
                </c:pt>
                <c:pt idx="4">
                  <c:v>0</c:v>
                </c:pt>
                <c:pt idx="5">
                  <c:v>0.92165898617511521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0.46082949308755761</c:v>
                </c:pt>
                <c:pt idx="10">
                  <c:v>0.46082949308755761</c:v>
                </c:pt>
                <c:pt idx="11">
                  <c:v>0</c:v>
                </c:pt>
                <c:pt idx="12">
                  <c:v>0.92165898617511521</c:v>
                </c:pt>
                <c:pt idx="13">
                  <c:v>0.92165898617511521</c:v>
                </c:pt>
                <c:pt idx="14">
                  <c:v>0.46082949308755761</c:v>
                </c:pt>
                <c:pt idx="15">
                  <c:v>1.8433179723502304</c:v>
                </c:pt>
                <c:pt idx="16">
                  <c:v>0.46082949308755761</c:v>
                </c:pt>
                <c:pt idx="17">
                  <c:v>0</c:v>
                </c:pt>
                <c:pt idx="18">
                  <c:v>0.92165898617511521</c:v>
                </c:pt>
                <c:pt idx="19">
                  <c:v>0</c:v>
                </c:pt>
                <c:pt idx="20">
                  <c:v>0</c:v>
                </c:pt>
                <c:pt idx="21">
                  <c:v>0.46082949308755761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0.46082949308755761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846D-4C5E-8ED3-59EDBAEDB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2022533"/>
        <c:axId val="1615335402"/>
      </c:barChart>
      <c:catAx>
        <c:axId val="41202253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5308593370273154"/>
              <c:y val="0.9217503280839893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15335402"/>
        <c:crosses val="autoZero"/>
        <c:auto val="1"/>
        <c:lblAlgn val="ctr"/>
        <c:lblOffset val="100"/>
        <c:noMultiLvlLbl val="1"/>
      </c:catAx>
      <c:valAx>
        <c:axId val="161533540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12022533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632997721123197"/>
          <c:y val="0.12453069105560635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SS_25C - L034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7.779241001045914E-2"/>
          <c:y val="0.11253942164576453"/>
          <c:w val="0.85713801399825018"/>
          <c:h val="0.56330189195100611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'B1 diver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'B1 diver monitored reefs'!$G$686:$G$721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4.1284403669724776</c:v>
                </c:pt>
                <c:pt idx="3">
                  <c:v>4.5871559633027523</c:v>
                </c:pt>
                <c:pt idx="4">
                  <c:v>13.302752293577983</c:v>
                </c:pt>
                <c:pt idx="5">
                  <c:v>10.550458715596331</c:v>
                </c:pt>
                <c:pt idx="6">
                  <c:v>17.889908256880734</c:v>
                </c:pt>
                <c:pt idx="7">
                  <c:v>12.385321100917432</c:v>
                </c:pt>
                <c:pt idx="8">
                  <c:v>4.5871559633027523</c:v>
                </c:pt>
                <c:pt idx="9">
                  <c:v>1.834862385321101</c:v>
                </c:pt>
                <c:pt idx="10">
                  <c:v>2.2935779816513762</c:v>
                </c:pt>
                <c:pt idx="11">
                  <c:v>0.45871559633027525</c:v>
                </c:pt>
                <c:pt idx="12">
                  <c:v>0</c:v>
                </c:pt>
                <c:pt idx="13">
                  <c:v>0</c:v>
                </c:pt>
                <c:pt idx="14">
                  <c:v>1.834862385321101</c:v>
                </c:pt>
                <c:pt idx="15">
                  <c:v>0.45871559633027525</c:v>
                </c:pt>
                <c:pt idx="16">
                  <c:v>1.834862385321101</c:v>
                </c:pt>
                <c:pt idx="17">
                  <c:v>1.3761467889908259</c:v>
                </c:pt>
                <c:pt idx="18">
                  <c:v>3.2110091743119269</c:v>
                </c:pt>
                <c:pt idx="19">
                  <c:v>0.91743119266055051</c:v>
                </c:pt>
                <c:pt idx="20">
                  <c:v>1.3761467889908259</c:v>
                </c:pt>
                <c:pt idx="21">
                  <c:v>4.5871559633027523</c:v>
                </c:pt>
                <c:pt idx="22">
                  <c:v>0.91743119266055051</c:v>
                </c:pt>
                <c:pt idx="23">
                  <c:v>1.3761467889908259</c:v>
                </c:pt>
                <c:pt idx="24">
                  <c:v>1.834862385321101</c:v>
                </c:pt>
                <c:pt idx="25">
                  <c:v>0.45871559633027525</c:v>
                </c:pt>
                <c:pt idx="26">
                  <c:v>0.45871559633027525</c:v>
                </c:pt>
                <c:pt idx="27">
                  <c:v>0.45871559633027525</c:v>
                </c:pt>
                <c:pt idx="28">
                  <c:v>0.45871559633027525</c:v>
                </c:pt>
                <c:pt idx="29">
                  <c:v>0.45871559633027525</c:v>
                </c:pt>
                <c:pt idx="30">
                  <c:v>0.45871559633027525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BE59-47AE-A762-3B89A66208C1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'B1 diver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'B1 diver monitored reefs'!$H$686:$H$721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0.45871559633027525</c:v>
                </c:pt>
                <c:pt idx="3">
                  <c:v>0</c:v>
                </c:pt>
                <c:pt idx="4">
                  <c:v>0.91743119266055051</c:v>
                </c:pt>
                <c:pt idx="5">
                  <c:v>0.91743119266055051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0.45871559633027525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1.834862385321101</c:v>
                </c:pt>
                <c:pt idx="15">
                  <c:v>0</c:v>
                </c:pt>
                <c:pt idx="16">
                  <c:v>0.45871559633027525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0.45871559633027525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BE59-47AE-A762-3B89A6620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08953862"/>
        <c:axId val="919155420"/>
      </c:barChart>
      <c:catAx>
        <c:axId val="210895386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5617235345581797"/>
              <c:y val="0.91672052712160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19155420"/>
        <c:crosses val="autoZero"/>
        <c:auto val="1"/>
        <c:lblAlgn val="ctr"/>
        <c:lblOffset val="100"/>
        <c:noMultiLvlLbl val="1"/>
      </c:catAx>
      <c:valAx>
        <c:axId val="91915542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10895386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632997721123197"/>
          <c:y val="0.12453069105560635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SS_46 - T09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7.779241001045914E-2"/>
          <c:y val="0.11253942164576453"/>
          <c:w val="0.85713801399825018"/>
          <c:h val="0.57024633639545064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'B1 diver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'B1 diver monitored reefs'!$G$722:$G$757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1.0050251256281406</c:v>
                </c:pt>
                <c:pt idx="4">
                  <c:v>1.0050251256281406</c:v>
                </c:pt>
                <c:pt idx="5">
                  <c:v>1.0050251256281406</c:v>
                </c:pt>
                <c:pt idx="6">
                  <c:v>0.50251256281407031</c:v>
                </c:pt>
                <c:pt idx="7">
                  <c:v>0.50251256281407031</c:v>
                </c:pt>
                <c:pt idx="8">
                  <c:v>2.0100502512562812</c:v>
                </c:pt>
                <c:pt idx="9">
                  <c:v>1.5075376884422109</c:v>
                </c:pt>
                <c:pt idx="10">
                  <c:v>1.0050251256281406</c:v>
                </c:pt>
                <c:pt idx="11">
                  <c:v>0.50251256281407031</c:v>
                </c:pt>
                <c:pt idx="12">
                  <c:v>0.50251256281407031</c:v>
                </c:pt>
                <c:pt idx="13">
                  <c:v>0.50251256281407031</c:v>
                </c:pt>
                <c:pt idx="14">
                  <c:v>0.50251256281407031</c:v>
                </c:pt>
                <c:pt idx="15">
                  <c:v>0</c:v>
                </c:pt>
                <c:pt idx="16">
                  <c:v>1.5075376884422109</c:v>
                </c:pt>
                <c:pt idx="17">
                  <c:v>2.0100502512562812</c:v>
                </c:pt>
                <c:pt idx="18">
                  <c:v>2.0100502512562812</c:v>
                </c:pt>
                <c:pt idx="19">
                  <c:v>2.512562814070352</c:v>
                </c:pt>
                <c:pt idx="20">
                  <c:v>1.5075376884422109</c:v>
                </c:pt>
                <c:pt idx="21">
                  <c:v>3.5175879396984926</c:v>
                </c:pt>
                <c:pt idx="22">
                  <c:v>6.0301507537688437</c:v>
                </c:pt>
                <c:pt idx="23">
                  <c:v>3.0150753768844218</c:v>
                </c:pt>
                <c:pt idx="24">
                  <c:v>7.5376884422110546</c:v>
                </c:pt>
                <c:pt idx="25">
                  <c:v>6.0301507537688437</c:v>
                </c:pt>
                <c:pt idx="26">
                  <c:v>4.5226130653266337</c:v>
                </c:pt>
                <c:pt idx="27">
                  <c:v>8.0402010050251249</c:v>
                </c:pt>
                <c:pt idx="28">
                  <c:v>7.0351758793969852</c:v>
                </c:pt>
                <c:pt idx="29">
                  <c:v>5.025125628140704</c:v>
                </c:pt>
                <c:pt idx="30">
                  <c:v>6.0301507537688437</c:v>
                </c:pt>
                <c:pt idx="31">
                  <c:v>3.5175879396984926</c:v>
                </c:pt>
                <c:pt idx="32">
                  <c:v>2.512562814070352</c:v>
                </c:pt>
                <c:pt idx="33">
                  <c:v>1.0050251256281406</c:v>
                </c:pt>
                <c:pt idx="34">
                  <c:v>1.0050251256281406</c:v>
                </c:pt>
                <c:pt idx="35">
                  <c:v>5.5276381909547743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034B-46B2-AB7C-4D48B73ACC26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'B1 diver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'B1 diver monitored reefs'!$H$722:$H$757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0.50251256281407031</c:v>
                </c:pt>
                <c:pt idx="13">
                  <c:v>0.50251256281407031</c:v>
                </c:pt>
                <c:pt idx="14">
                  <c:v>0</c:v>
                </c:pt>
                <c:pt idx="15">
                  <c:v>0.50251256281407031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0.50251256281407031</c:v>
                </c:pt>
                <c:pt idx="20">
                  <c:v>1.5075376884422109</c:v>
                </c:pt>
                <c:pt idx="21">
                  <c:v>2.0100502512562812</c:v>
                </c:pt>
                <c:pt idx="22">
                  <c:v>0.50251256281407031</c:v>
                </c:pt>
                <c:pt idx="23">
                  <c:v>0</c:v>
                </c:pt>
                <c:pt idx="24">
                  <c:v>0.50251256281407031</c:v>
                </c:pt>
                <c:pt idx="25">
                  <c:v>0.50251256281407031</c:v>
                </c:pt>
                <c:pt idx="26">
                  <c:v>2.0100502512562812</c:v>
                </c:pt>
                <c:pt idx="27">
                  <c:v>0.50251256281407031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034B-46B2-AB7C-4D48B73AC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22699265"/>
        <c:axId val="751240827"/>
      </c:barChart>
      <c:catAx>
        <c:axId val="102269926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63888402838534"/>
              <c:y val="0.9113336614173227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51240827"/>
        <c:crosses val="autoZero"/>
        <c:auto val="1"/>
        <c:lblAlgn val="ctr"/>
        <c:lblOffset val="100"/>
        <c:noMultiLvlLbl val="1"/>
      </c:catAx>
      <c:valAx>
        <c:axId val="75124082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22699265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632997721123197"/>
          <c:y val="0.12453069105560635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Seed_52 - H55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reefs'!$G$2:$G$37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0.90909090909090906</c:v>
                </c:pt>
                <c:pt idx="4">
                  <c:v>3.939393939393939</c:v>
                </c:pt>
                <c:pt idx="5">
                  <c:v>3.6363636363636362</c:v>
                </c:pt>
                <c:pt idx="6">
                  <c:v>7.2727272727272725</c:v>
                </c:pt>
                <c:pt idx="7">
                  <c:v>6.0606060606060606</c:v>
                </c:pt>
                <c:pt idx="8">
                  <c:v>2.4242424242424243</c:v>
                </c:pt>
                <c:pt idx="9">
                  <c:v>1.5151515151515151</c:v>
                </c:pt>
                <c:pt idx="10">
                  <c:v>0.60606060606060608</c:v>
                </c:pt>
                <c:pt idx="11">
                  <c:v>1.5151515151515151</c:v>
                </c:pt>
                <c:pt idx="12">
                  <c:v>3.0303030303030303</c:v>
                </c:pt>
                <c:pt idx="13">
                  <c:v>4.8484848484848486</c:v>
                </c:pt>
                <c:pt idx="14">
                  <c:v>4.2424242424242431</c:v>
                </c:pt>
                <c:pt idx="15">
                  <c:v>7.5757575757575761</c:v>
                </c:pt>
                <c:pt idx="16">
                  <c:v>6.9696969696969706</c:v>
                </c:pt>
                <c:pt idx="17">
                  <c:v>6.3636363636363633</c:v>
                </c:pt>
                <c:pt idx="18">
                  <c:v>6.0606060606060606</c:v>
                </c:pt>
                <c:pt idx="19">
                  <c:v>7.5757575757575761</c:v>
                </c:pt>
                <c:pt idx="20">
                  <c:v>4.2424242424242431</c:v>
                </c:pt>
                <c:pt idx="21">
                  <c:v>4.5454545454545459</c:v>
                </c:pt>
                <c:pt idx="22">
                  <c:v>3.0303030303030303</c:v>
                </c:pt>
                <c:pt idx="23">
                  <c:v>2.7272727272727271</c:v>
                </c:pt>
                <c:pt idx="24">
                  <c:v>1.8181818181818181</c:v>
                </c:pt>
                <c:pt idx="25">
                  <c:v>1.5151515151515151</c:v>
                </c:pt>
                <c:pt idx="26">
                  <c:v>1.2121212121212122</c:v>
                </c:pt>
                <c:pt idx="27">
                  <c:v>0.90909090909090906</c:v>
                </c:pt>
                <c:pt idx="28">
                  <c:v>0.30303030303030304</c:v>
                </c:pt>
                <c:pt idx="29">
                  <c:v>0</c:v>
                </c:pt>
                <c:pt idx="30">
                  <c:v>0.30303030303030304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D675-4227-A8A3-2ACA5277D2AC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reefs'!$H$2:$H$37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0.30303030303030304</c:v>
                </c:pt>
                <c:pt idx="4">
                  <c:v>0</c:v>
                </c:pt>
                <c:pt idx="5">
                  <c:v>0.30303030303030304</c:v>
                </c:pt>
                <c:pt idx="6">
                  <c:v>0</c:v>
                </c:pt>
                <c:pt idx="7">
                  <c:v>0.30303030303030304</c:v>
                </c:pt>
                <c:pt idx="8">
                  <c:v>0</c:v>
                </c:pt>
                <c:pt idx="9">
                  <c:v>0</c:v>
                </c:pt>
                <c:pt idx="10">
                  <c:v>0.30303030303030304</c:v>
                </c:pt>
                <c:pt idx="11">
                  <c:v>0</c:v>
                </c:pt>
                <c:pt idx="12">
                  <c:v>0</c:v>
                </c:pt>
                <c:pt idx="13">
                  <c:v>0.30303030303030304</c:v>
                </c:pt>
                <c:pt idx="14">
                  <c:v>0</c:v>
                </c:pt>
                <c:pt idx="15">
                  <c:v>0.60606060606060608</c:v>
                </c:pt>
                <c:pt idx="16">
                  <c:v>0</c:v>
                </c:pt>
                <c:pt idx="17">
                  <c:v>0.60606060606060608</c:v>
                </c:pt>
                <c:pt idx="18">
                  <c:v>0</c:v>
                </c:pt>
                <c:pt idx="19">
                  <c:v>0.90909090909090906</c:v>
                </c:pt>
                <c:pt idx="20">
                  <c:v>0.30303030303030304</c:v>
                </c:pt>
                <c:pt idx="21">
                  <c:v>0.30303030303030304</c:v>
                </c:pt>
                <c:pt idx="22">
                  <c:v>0</c:v>
                </c:pt>
                <c:pt idx="23">
                  <c:v>0</c:v>
                </c:pt>
                <c:pt idx="24">
                  <c:v>0.30303030303030304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0.30303030303030304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D675-4227-A8A3-2ACA5277D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225399"/>
        <c:axId val="1495047215"/>
      </c:barChart>
      <c:catAx>
        <c:axId val="452253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8681466899970832"/>
              <c:y val="0.9158811789151354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95047215"/>
        <c:crosses val="autoZero"/>
        <c:auto val="1"/>
        <c:lblAlgn val="ctr"/>
        <c:lblOffset val="100"/>
        <c:noMultiLvlLbl val="1"/>
      </c:catAx>
      <c:valAx>
        <c:axId val="149504721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5225399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Seed_76 - H50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908142878604749E-2"/>
          <c:y val="0.11951702642395604"/>
          <c:w val="0.858869143749039"/>
          <c:h val="0.61798501749781276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reefs'!$G$38:$G$73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0.73349633251833746</c:v>
                </c:pt>
                <c:pt idx="3">
                  <c:v>2.4449877750611249</c:v>
                </c:pt>
                <c:pt idx="4">
                  <c:v>6.3569682151589246</c:v>
                </c:pt>
                <c:pt idx="5">
                  <c:v>8.5574572127139366</c:v>
                </c:pt>
                <c:pt idx="6">
                  <c:v>14.91442542787286</c:v>
                </c:pt>
                <c:pt idx="7">
                  <c:v>11.491442542787286</c:v>
                </c:pt>
                <c:pt idx="8">
                  <c:v>3.9119804400977993</c:v>
                </c:pt>
                <c:pt idx="9">
                  <c:v>1.9559902200488997</c:v>
                </c:pt>
                <c:pt idx="10">
                  <c:v>0.48899755501222492</c:v>
                </c:pt>
                <c:pt idx="11">
                  <c:v>0.97799511002444983</c:v>
                </c:pt>
                <c:pt idx="12">
                  <c:v>0.73349633251833746</c:v>
                </c:pt>
                <c:pt idx="13">
                  <c:v>0.73349633251833746</c:v>
                </c:pt>
                <c:pt idx="14">
                  <c:v>2.6894865525672369</c:v>
                </c:pt>
                <c:pt idx="15">
                  <c:v>4.4009779951100247</c:v>
                </c:pt>
                <c:pt idx="16">
                  <c:v>5.8679706601466997</c:v>
                </c:pt>
                <c:pt idx="17">
                  <c:v>3.9119804400977993</c:v>
                </c:pt>
                <c:pt idx="18">
                  <c:v>5.1344743276283618</c:v>
                </c:pt>
                <c:pt idx="19">
                  <c:v>4.4009779951100247</c:v>
                </c:pt>
                <c:pt idx="20">
                  <c:v>3.1784841075794623</c:v>
                </c:pt>
                <c:pt idx="21">
                  <c:v>2.2004889975550124</c:v>
                </c:pt>
                <c:pt idx="22">
                  <c:v>2.9339853300733498</c:v>
                </c:pt>
                <c:pt idx="23">
                  <c:v>1.4669926650366749</c:v>
                </c:pt>
                <c:pt idx="24">
                  <c:v>1.2224938875305624</c:v>
                </c:pt>
                <c:pt idx="25">
                  <c:v>1.7114914425427872</c:v>
                </c:pt>
                <c:pt idx="26">
                  <c:v>0.73349633251833746</c:v>
                </c:pt>
                <c:pt idx="27">
                  <c:v>0.48899755501222492</c:v>
                </c:pt>
                <c:pt idx="28">
                  <c:v>0</c:v>
                </c:pt>
                <c:pt idx="29">
                  <c:v>0</c:v>
                </c:pt>
                <c:pt idx="30">
                  <c:v>0.48899755501222492</c:v>
                </c:pt>
                <c:pt idx="31">
                  <c:v>0.24449877750611246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B5E4-4375-A2D0-5AFF4D8B50B1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reefs'!$H$38:$H$73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0.24449877750611246</c:v>
                </c:pt>
                <c:pt idx="4">
                  <c:v>0.48899755501222492</c:v>
                </c:pt>
                <c:pt idx="5">
                  <c:v>1.4669926650366749</c:v>
                </c:pt>
                <c:pt idx="6">
                  <c:v>0</c:v>
                </c:pt>
                <c:pt idx="7">
                  <c:v>0.24449877750611246</c:v>
                </c:pt>
                <c:pt idx="8">
                  <c:v>0.24449877750611246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0.73349633251833746</c:v>
                </c:pt>
                <c:pt idx="14">
                  <c:v>0.24449877750611246</c:v>
                </c:pt>
                <c:pt idx="15">
                  <c:v>0</c:v>
                </c:pt>
                <c:pt idx="16">
                  <c:v>0.48899755501222492</c:v>
                </c:pt>
                <c:pt idx="17">
                  <c:v>0.48899755501222492</c:v>
                </c:pt>
                <c:pt idx="18">
                  <c:v>0.24449877750611246</c:v>
                </c:pt>
                <c:pt idx="19">
                  <c:v>0</c:v>
                </c:pt>
                <c:pt idx="20">
                  <c:v>0.48899755501222492</c:v>
                </c:pt>
                <c:pt idx="21">
                  <c:v>0.24449877750611246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B5E4-4375-A2D0-5AFF4D8B5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5269800"/>
        <c:axId val="1370396619"/>
      </c:barChart>
      <c:catAx>
        <c:axId val="715269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7292578011081943"/>
              <c:y val="0.9228256233595799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70396619"/>
        <c:crosses val="autoZero"/>
        <c:auto val="1"/>
        <c:lblAlgn val="ctr"/>
        <c:lblOffset val="100"/>
        <c:noMultiLvlLbl val="1"/>
      </c:catAx>
      <c:valAx>
        <c:axId val="137039661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15269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Seed_56A - H48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908142878604749E-2"/>
          <c:y val="0.11951702642395604"/>
          <c:w val="0.858869143749039"/>
          <c:h val="0.60409612860892392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reefs'!$G$74:$G$109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0.91954022988505746</c:v>
                </c:pt>
                <c:pt idx="3">
                  <c:v>2.0689655172413794</c:v>
                </c:pt>
                <c:pt idx="4">
                  <c:v>2.0689655172413794</c:v>
                </c:pt>
                <c:pt idx="5">
                  <c:v>4.5977011494252871</c:v>
                </c:pt>
                <c:pt idx="6">
                  <c:v>10.574712643678161</c:v>
                </c:pt>
                <c:pt idx="7">
                  <c:v>8.7356321839080451</c:v>
                </c:pt>
                <c:pt idx="8">
                  <c:v>9.6551724137931032</c:v>
                </c:pt>
                <c:pt idx="9">
                  <c:v>4.1379310344827589</c:v>
                </c:pt>
                <c:pt idx="10">
                  <c:v>1.6091954022988506</c:v>
                </c:pt>
                <c:pt idx="11">
                  <c:v>0</c:v>
                </c:pt>
                <c:pt idx="12">
                  <c:v>1.1494252873563218</c:v>
                </c:pt>
                <c:pt idx="13">
                  <c:v>1.6091954022988506</c:v>
                </c:pt>
                <c:pt idx="14">
                  <c:v>2.2988505747126435</c:v>
                </c:pt>
                <c:pt idx="15">
                  <c:v>4.8275862068965516</c:v>
                </c:pt>
                <c:pt idx="16">
                  <c:v>3.9080459770114944</c:v>
                </c:pt>
                <c:pt idx="17">
                  <c:v>4.5977011494252871</c:v>
                </c:pt>
                <c:pt idx="18">
                  <c:v>5.2873563218390807</c:v>
                </c:pt>
                <c:pt idx="19">
                  <c:v>5.7471264367816088</c:v>
                </c:pt>
                <c:pt idx="20">
                  <c:v>5.7471264367816088</c:v>
                </c:pt>
                <c:pt idx="21">
                  <c:v>3.6781609195402298</c:v>
                </c:pt>
                <c:pt idx="22">
                  <c:v>3.4482758620689653</c:v>
                </c:pt>
                <c:pt idx="23">
                  <c:v>2.7586206896551726</c:v>
                </c:pt>
                <c:pt idx="24">
                  <c:v>1.6091954022988506</c:v>
                </c:pt>
                <c:pt idx="25">
                  <c:v>0.68965517241379315</c:v>
                </c:pt>
                <c:pt idx="26">
                  <c:v>1.1494252873563218</c:v>
                </c:pt>
                <c:pt idx="27">
                  <c:v>0.68965517241379315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0.22988505747126436</c:v>
                </c:pt>
                <c:pt idx="33">
                  <c:v>0.22988505747126436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3EBA-4EF4-84CA-C10B42A1094B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reefs'!$H$74:$H$109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0.22988505747126436</c:v>
                </c:pt>
                <c:pt idx="5">
                  <c:v>0.68965517241379315</c:v>
                </c:pt>
                <c:pt idx="6">
                  <c:v>0.68965517241379315</c:v>
                </c:pt>
                <c:pt idx="7">
                  <c:v>1.1494252873563218</c:v>
                </c:pt>
                <c:pt idx="8">
                  <c:v>0</c:v>
                </c:pt>
                <c:pt idx="9">
                  <c:v>0.22988505747126436</c:v>
                </c:pt>
                <c:pt idx="10">
                  <c:v>0</c:v>
                </c:pt>
                <c:pt idx="11">
                  <c:v>0</c:v>
                </c:pt>
                <c:pt idx="12">
                  <c:v>0.22988505747126436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0.45977011494252873</c:v>
                </c:pt>
                <c:pt idx="17">
                  <c:v>0.22988505747126436</c:v>
                </c:pt>
                <c:pt idx="18">
                  <c:v>0.45977011494252873</c:v>
                </c:pt>
                <c:pt idx="19">
                  <c:v>0.22988505747126436</c:v>
                </c:pt>
                <c:pt idx="20">
                  <c:v>0.45977011494252873</c:v>
                </c:pt>
                <c:pt idx="21">
                  <c:v>0.22988505747126436</c:v>
                </c:pt>
                <c:pt idx="22">
                  <c:v>0.22988505747126436</c:v>
                </c:pt>
                <c:pt idx="23">
                  <c:v>0</c:v>
                </c:pt>
                <c:pt idx="24">
                  <c:v>0</c:v>
                </c:pt>
                <c:pt idx="25">
                  <c:v>0.22988505747126436</c:v>
                </c:pt>
                <c:pt idx="26">
                  <c:v>0</c:v>
                </c:pt>
                <c:pt idx="27">
                  <c:v>0</c:v>
                </c:pt>
                <c:pt idx="28">
                  <c:v>0.22988505747126436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3EBA-4EF4-84CA-C10B42A10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27849377"/>
        <c:axId val="1065366835"/>
      </c:barChart>
      <c:catAx>
        <c:axId val="202784937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6675294060464662"/>
              <c:y val="0.933242290026246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65366835"/>
        <c:crosses val="autoZero"/>
        <c:auto val="1"/>
        <c:lblAlgn val="ctr"/>
        <c:lblOffset val="100"/>
        <c:noMultiLvlLbl val="1"/>
      </c:catAx>
      <c:valAx>
        <c:axId val="106536683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27849377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SO_16A - L004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8.0976232137649456E-2"/>
          <c:y val="0.14323920953770497"/>
          <c:w val="0.86952063283756198"/>
          <c:h val="0.54086340769903762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reefs'!$C$758:$C$793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reefs'!$G$758:$G$793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1.1415525114155249</c:v>
                </c:pt>
                <c:pt idx="3">
                  <c:v>2.7397260273972601</c:v>
                </c:pt>
                <c:pt idx="4">
                  <c:v>5.7077625570776256</c:v>
                </c:pt>
                <c:pt idx="5">
                  <c:v>11.87214611872146</c:v>
                </c:pt>
                <c:pt idx="6">
                  <c:v>10.730593607305936</c:v>
                </c:pt>
                <c:pt idx="7">
                  <c:v>2.968036529680365</c:v>
                </c:pt>
                <c:pt idx="8">
                  <c:v>2.5114155251141552</c:v>
                </c:pt>
                <c:pt idx="9">
                  <c:v>1.8264840182648401</c:v>
                </c:pt>
                <c:pt idx="10">
                  <c:v>1.8264840182648401</c:v>
                </c:pt>
                <c:pt idx="11">
                  <c:v>0.45662100456621002</c:v>
                </c:pt>
                <c:pt idx="12">
                  <c:v>2.968036529680365</c:v>
                </c:pt>
                <c:pt idx="13">
                  <c:v>3.4246575342465753</c:v>
                </c:pt>
                <c:pt idx="14">
                  <c:v>3.6529680365296802</c:v>
                </c:pt>
                <c:pt idx="15">
                  <c:v>5.2511415525114149</c:v>
                </c:pt>
                <c:pt idx="16">
                  <c:v>6.1643835616438354</c:v>
                </c:pt>
                <c:pt idx="17">
                  <c:v>6.8493150684931505</c:v>
                </c:pt>
                <c:pt idx="18">
                  <c:v>5.93607305936073</c:v>
                </c:pt>
                <c:pt idx="19">
                  <c:v>6.6210045662100452</c:v>
                </c:pt>
                <c:pt idx="20">
                  <c:v>4.3378995433789953</c:v>
                </c:pt>
                <c:pt idx="21">
                  <c:v>1.3698630136986301</c:v>
                </c:pt>
                <c:pt idx="22">
                  <c:v>2.054794520547945</c:v>
                </c:pt>
                <c:pt idx="23">
                  <c:v>2.054794520547945</c:v>
                </c:pt>
                <c:pt idx="24">
                  <c:v>1.1415525114155249</c:v>
                </c:pt>
                <c:pt idx="25">
                  <c:v>0.22831050228310501</c:v>
                </c:pt>
                <c:pt idx="26">
                  <c:v>0.45662100456621002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1E0E-4486-B4A8-AE21A576200C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reefs'!$C$758:$C$793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reefs'!$H$758:$H$793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0.68493150684931503</c:v>
                </c:pt>
                <c:pt idx="4">
                  <c:v>0.45662100456621002</c:v>
                </c:pt>
                <c:pt idx="5">
                  <c:v>0.22831050228310501</c:v>
                </c:pt>
                <c:pt idx="6">
                  <c:v>0.68493150684931503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0.22831050228310501</c:v>
                </c:pt>
                <c:pt idx="11">
                  <c:v>0</c:v>
                </c:pt>
                <c:pt idx="12">
                  <c:v>0.22831050228310501</c:v>
                </c:pt>
                <c:pt idx="13">
                  <c:v>0</c:v>
                </c:pt>
                <c:pt idx="14">
                  <c:v>0.45662100456621002</c:v>
                </c:pt>
                <c:pt idx="15">
                  <c:v>0.45662100456621002</c:v>
                </c:pt>
                <c:pt idx="16">
                  <c:v>0.68493150684931503</c:v>
                </c:pt>
                <c:pt idx="17">
                  <c:v>0.22831050228310501</c:v>
                </c:pt>
                <c:pt idx="18">
                  <c:v>0.22831050228310501</c:v>
                </c:pt>
                <c:pt idx="19">
                  <c:v>0.45662100456621002</c:v>
                </c:pt>
                <c:pt idx="20">
                  <c:v>0.22831050228310501</c:v>
                </c:pt>
                <c:pt idx="21">
                  <c:v>0</c:v>
                </c:pt>
                <c:pt idx="22">
                  <c:v>0.22831050228310501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0.22831050228310501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1E0E-4486-B4A8-AE21A5762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9887901"/>
        <c:axId val="769740336"/>
      </c:barChart>
      <c:catAx>
        <c:axId val="3298879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5705988140371351"/>
              <c:y val="0.9230673118985125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69740336"/>
        <c:crosses val="autoZero"/>
        <c:auto val="1"/>
        <c:lblAlgn val="ctr"/>
        <c:lblOffset val="100"/>
        <c:noMultiLvlLbl val="1"/>
      </c:catAx>
      <c:valAx>
        <c:axId val="76974033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2.9781520365509864E-2"/>
              <c:y val="0.2429765419947506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29887901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CONTROL_1 - H14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908142878604749E-2"/>
          <c:y val="0.11951702642395604"/>
          <c:w val="0.858869143749039"/>
          <c:h val="0.59367946194225718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reefs'!$G$110:$G$145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2.3529411764705883</c:v>
                </c:pt>
                <c:pt idx="3">
                  <c:v>2.3529411764705883</c:v>
                </c:pt>
                <c:pt idx="4">
                  <c:v>1.9607843137254901</c:v>
                </c:pt>
                <c:pt idx="5">
                  <c:v>7.0588235294117645</c:v>
                </c:pt>
                <c:pt idx="6">
                  <c:v>9.8039215686274517</c:v>
                </c:pt>
                <c:pt idx="7">
                  <c:v>5.4901960784313726</c:v>
                </c:pt>
                <c:pt idx="8">
                  <c:v>6.666666666666667</c:v>
                </c:pt>
                <c:pt idx="9">
                  <c:v>3.9215686274509802</c:v>
                </c:pt>
                <c:pt idx="10">
                  <c:v>1.9607843137254901</c:v>
                </c:pt>
                <c:pt idx="11">
                  <c:v>0.39215686274509803</c:v>
                </c:pt>
                <c:pt idx="12">
                  <c:v>0</c:v>
                </c:pt>
                <c:pt idx="13">
                  <c:v>0</c:v>
                </c:pt>
                <c:pt idx="14">
                  <c:v>3.1372549019607843</c:v>
                </c:pt>
                <c:pt idx="15">
                  <c:v>2.3529411764705883</c:v>
                </c:pt>
                <c:pt idx="16">
                  <c:v>5.8823529411764701</c:v>
                </c:pt>
                <c:pt idx="17">
                  <c:v>2.7450980392156863</c:v>
                </c:pt>
                <c:pt idx="18">
                  <c:v>1.9607843137254901</c:v>
                </c:pt>
                <c:pt idx="19">
                  <c:v>8.235294117647058</c:v>
                </c:pt>
                <c:pt idx="20">
                  <c:v>6.666666666666667</c:v>
                </c:pt>
                <c:pt idx="21">
                  <c:v>3.5294117647058822</c:v>
                </c:pt>
                <c:pt idx="22">
                  <c:v>4.7058823529411766</c:v>
                </c:pt>
                <c:pt idx="23">
                  <c:v>2.3529411764705883</c:v>
                </c:pt>
                <c:pt idx="24">
                  <c:v>1.5686274509803921</c:v>
                </c:pt>
                <c:pt idx="25">
                  <c:v>2.3529411764705883</c:v>
                </c:pt>
                <c:pt idx="26">
                  <c:v>1.5686274509803921</c:v>
                </c:pt>
                <c:pt idx="27">
                  <c:v>0.39215686274509803</c:v>
                </c:pt>
                <c:pt idx="28">
                  <c:v>0.39215686274509803</c:v>
                </c:pt>
                <c:pt idx="29">
                  <c:v>0.39215686274509803</c:v>
                </c:pt>
                <c:pt idx="30">
                  <c:v>0.39215686274509803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3360-4DC6-A69E-79C280779E7E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reefs'!$H$110:$H$145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1.9607843137254901</c:v>
                </c:pt>
                <c:pt idx="5">
                  <c:v>0.78431372549019607</c:v>
                </c:pt>
                <c:pt idx="6">
                  <c:v>0.78431372549019607</c:v>
                </c:pt>
                <c:pt idx="7">
                  <c:v>1.1764705882352942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0.39215686274509803</c:v>
                </c:pt>
                <c:pt idx="14">
                  <c:v>0</c:v>
                </c:pt>
                <c:pt idx="15">
                  <c:v>0</c:v>
                </c:pt>
                <c:pt idx="16">
                  <c:v>0.39215686274509803</c:v>
                </c:pt>
                <c:pt idx="17">
                  <c:v>0.78431372549019607</c:v>
                </c:pt>
                <c:pt idx="18">
                  <c:v>0</c:v>
                </c:pt>
                <c:pt idx="19">
                  <c:v>0</c:v>
                </c:pt>
                <c:pt idx="20">
                  <c:v>0.78431372549019607</c:v>
                </c:pt>
                <c:pt idx="21">
                  <c:v>0.39215686274509803</c:v>
                </c:pt>
                <c:pt idx="22">
                  <c:v>0.78431372549019607</c:v>
                </c:pt>
                <c:pt idx="23">
                  <c:v>0</c:v>
                </c:pt>
                <c:pt idx="24">
                  <c:v>0.78431372549019607</c:v>
                </c:pt>
                <c:pt idx="25">
                  <c:v>0.39215686274509803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3360-4DC6-A69E-79C280779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65012245"/>
        <c:axId val="889498730"/>
      </c:barChart>
      <c:catAx>
        <c:axId val="166501224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6983936035773299"/>
              <c:y val="0.9262978455818022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89498730"/>
        <c:crosses val="autoZero"/>
        <c:auto val="1"/>
        <c:lblAlgn val="ctr"/>
        <c:lblOffset val="100"/>
        <c:noMultiLvlLbl val="1"/>
      </c:catAx>
      <c:valAx>
        <c:axId val="88949873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65012245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CONTROL_2 - H17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908142878604749E-2"/>
          <c:y val="0.11951702642395604"/>
          <c:w val="0.858869143749039"/>
          <c:h val="0.58326279527559055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reefs'!$G$146:$G$181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2.6737967914438503</c:v>
                </c:pt>
                <c:pt idx="4">
                  <c:v>3.7433155080213902</c:v>
                </c:pt>
                <c:pt idx="5">
                  <c:v>4.8128342245989302</c:v>
                </c:pt>
                <c:pt idx="6">
                  <c:v>3.2085561497326207</c:v>
                </c:pt>
                <c:pt idx="7">
                  <c:v>6.9518716577540109</c:v>
                </c:pt>
                <c:pt idx="8">
                  <c:v>1.0695187165775399</c:v>
                </c:pt>
                <c:pt idx="9">
                  <c:v>4.8128342245989302</c:v>
                </c:pt>
                <c:pt idx="10">
                  <c:v>3.2085561497326207</c:v>
                </c:pt>
                <c:pt idx="11">
                  <c:v>2.1390374331550799</c:v>
                </c:pt>
                <c:pt idx="12">
                  <c:v>1.0695187165775399</c:v>
                </c:pt>
                <c:pt idx="13">
                  <c:v>2.1390374331550799</c:v>
                </c:pt>
                <c:pt idx="14">
                  <c:v>2.1390374331550799</c:v>
                </c:pt>
                <c:pt idx="15">
                  <c:v>1.6042780748663104</c:v>
                </c:pt>
                <c:pt idx="16">
                  <c:v>7.4866310160427805</c:v>
                </c:pt>
                <c:pt idx="17">
                  <c:v>5.8823529411764701</c:v>
                </c:pt>
                <c:pt idx="18">
                  <c:v>3.7433155080213902</c:v>
                </c:pt>
                <c:pt idx="19">
                  <c:v>6.9518716577540109</c:v>
                </c:pt>
                <c:pt idx="20">
                  <c:v>8.5561497326203195</c:v>
                </c:pt>
                <c:pt idx="21">
                  <c:v>4.8128342245989302</c:v>
                </c:pt>
                <c:pt idx="22">
                  <c:v>5.3475935828877006</c:v>
                </c:pt>
                <c:pt idx="23">
                  <c:v>3.7433155080213902</c:v>
                </c:pt>
                <c:pt idx="24">
                  <c:v>3.2085561497326207</c:v>
                </c:pt>
                <c:pt idx="25">
                  <c:v>1.0695187165775399</c:v>
                </c:pt>
                <c:pt idx="26">
                  <c:v>1.0695187165775399</c:v>
                </c:pt>
                <c:pt idx="27">
                  <c:v>0.53475935828876997</c:v>
                </c:pt>
                <c:pt idx="28">
                  <c:v>1.6042780748663104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3D02-43B4-A9D1-C419D5C5BB60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reefs'!$H$146:$H$181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1.6042780748663104</c:v>
                </c:pt>
                <c:pt idx="5">
                  <c:v>0.53475935828876997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0.53475935828876997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1.0695187165775399</c:v>
                </c:pt>
                <c:pt idx="15">
                  <c:v>0.53475935828876997</c:v>
                </c:pt>
                <c:pt idx="16">
                  <c:v>0.53475935828876997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0.53475935828876997</c:v>
                </c:pt>
                <c:pt idx="22">
                  <c:v>0.53475935828876997</c:v>
                </c:pt>
                <c:pt idx="23">
                  <c:v>0</c:v>
                </c:pt>
                <c:pt idx="24">
                  <c:v>0.53475935828876997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3D02-43B4-A9D1-C419D5C5B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8503716"/>
        <c:axId val="301486857"/>
      </c:barChart>
      <c:catAx>
        <c:axId val="4285037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7292578011081943"/>
              <c:y val="0.9262978455818022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01486857"/>
        <c:crosses val="autoZero"/>
        <c:auto val="1"/>
        <c:lblAlgn val="ctr"/>
        <c:lblOffset val="100"/>
        <c:noMultiLvlLbl val="1"/>
      </c:catAx>
      <c:valAx>
        <c:axId val="30148685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285037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CONTROL_3 - H15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908142878604749E-2"/>
          <c:y val="0.11951702642395604"/>
          <c:w val="0.858869143749039"/>
          <c:h val="0.58673501749781276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reefs'!$G$182:$G$217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1.0101010101010102</c:v>
                </c:pt>
                <c:pt idx="4">
                  <c:v>3.7037037037037033</c:v>
                </c:pt>
                <c:pt idx="5">
                  <c:v>5.7239057239057241</c:v>
                </c:pt>
                <c:pt idx="6">
                  <c:v>14.14141414141414</c:v>
                </c:pt>
                <c:pt idx="7">
                  <c:v>11.447811447811448</c:v>
                </c:pt>
                <c:pt idx="8">
                  <c:v>6.0606060606060606</c:v>
                </c:pt>
                <c:pt idx="9">
                  <c:v>1.6835016835016834</c:v>
                </c:pt>
                <c:pt idx="10">
                  <c:v>1.6835016835016834</c:v>
                </c:pt>
                <c:pt idx="11">
                  <c:v>0</c:v>
                </c:pt>
                <c:pt idx="12">
                  <c:v>1.0101010101010102</c:v>
                </c:pt>
                <c:pt idx="13">
                  <c:v>1.3468013468013467</c:v>
                </c:pt>
                <c:pt idx="14">
                  <c:v>2.0202020202020203</c:v>
                </c:pt>
                <c:pt idx="15">
                  <c:v>1.3468013468013467</c:v>
                </c:pt>
                <c:pt idx="16">
                  <c:v>5.3872053872053867</c:v>
                </c:pt>
                <c:pt idx="17">
                  <c:v>3.3670033670033668</c:v>
                </c:pt>
                <c:pt idx="18">
                  <c:v>3.0303030303030303</c:v>
                </c:pt>
                <c:pt idx="19">
                  <c:v>5.3872053872053867</c:v>
                </c:pt>
                <c:pt idx="20">
                  <c:v>5.0505050505050502</c:v>
                </c:pt>
                <c:pt idx="21">
                  <c:v>4.3771043771043772</c:v>
                </c:pt>
                <c:pt idx="22">
                  <c:v>4.3771043771043772</c:v>
                </c:pt>
                <c:pt idx="23">
                  <c:v>4.0404040404040407</c:v>
                </c:pt>
                <c:pt idx="24">
                  <c:v>2.6936026936026933</c:v>
                </c:pt>
                <c:pt idx="25">
                  <c:v>1.0101010101010102</c:v>
                </c:pt>
                <c:pt idx="26">
                  <c:v>1.0101010101010102</c:v>
                </c:pt>
                <c:pt idx="27">
                  <c:v>0.33670033670033667</c:v>
                </c:pt>
                <c:pt idx="28">
                  <c:v>1.3468013468013467</c:v>
                </c:pt>
                <c:pt idx="29">
                  <c:v>0.33670033670033667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F356-4990-8465-DD04467175D8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reefs'!$H$182:$H$217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0.33670033670033667</c:v>
                </c:pt>
                <c:pt idx="4">
                  <c:v>0.67340067340067333</c:v>
                </c:pt>
                <c:pt idx="5">
                  <c:v>0.33670033670033667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0.33670033670033667</c:v>
                </c:pt>
                <c:pt idx="12">
                  <c:v>0</c:v>
                </c:pt>
                <c:pt idx="13">
                  <c:v>0</c:v>
                </c:pt>
                <c:pt idx="14">
                  <c:v>0.33670033670033667</c:v>
                </c:pt>
                <c:pt idx="15">
                  <c:v>0.67340067340067333</c:v>
                </c:pt>
                <c:pt idx="16">
                  <c:v>0.67340067340067333</c:v>
                </c:pt>
                <c:pt idx="17">
                  <c:v>0.33670033670033667</c:v>
                </c:pt>
                <c:pt idx="18">
                  <c:v>0.33670033670033667</c:v>
                </c:pt>
                <c:pt idx="19">
                  <c:v>0</c:v>
                </c:pt>
                <c:pt idx="20">
                  <c:v>0.67340067340067333</c:v>
                </c:pt>
                <c:pt idx="21">
                  <c:v>0.67340067340067333</c:v>
                </c:pt>
                <c:pt idx="22">
                  <c:v>0</c:v>
                </c:pt>
                <c:pt idx="23">
                  <c:v>0</c:v>
                </c:pt>
                <c:pt idx="24">
                  <c:v>0.67340067340067333</c:v>
                </c:pt>
                <c:pt idx="25">
                  <c:v>0</c:v>
                </c:pt>
                <c:pt idx="26">
                  <c:v>0.67340067340067333</c:v>
                </c:pt>
                <c:pt idx="27">
                  <c:v>0</c:v>
                </c:pt>
                <c:pt idx="28">
                  <c:v>0</c:v>
                </c:pt>
                <c:pt idx="29">
                  <c:v>0.33670033670033667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F356-4990-8465-DD0446717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6814216"/>
        <c:axId val="259900080"/>
      </c:barChart>
      <c:catAx>
        <c:axId val="96814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7138257023427627"/>
              <c:y val="0.9262978455818022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59900080"/>
        <c:crosses val="autoZero"/>
        <c:auto val="1"/>
        <c:lblAlgn val="ctr"/>
        <c:lblOffset val="100"/>
        <c:noMultiLvlLbl val="1"/>
      </c:catAx>
      <c:valAx>
        <c:axId val="25990008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6814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CONTROL_4 - H16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908142878604749E-2"/>
          <c:y val="0.11951702642395604"/>
          <c:w val="0.858869143749039"/>
          <c:h val="0.62492946194225718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reefs'!$G$218:$G$253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1.0638297872340425</c:v>
                </c:pt>
                <c:pt idx="3">
                  <c:v>0.3546099290780142</c:v>
                </c:pt>
                <c:pt idx="4">
                  <c:v>3.1914893617021276</c:v>
                </c:pt>
                <c:pt idx="5">
                  <c:v>8.8652482269503547</c:v>
                </c:pt>
                <c:pt idx="6">
                  <c:v>11.702127659574469</c:v>
                </c:pt>
                <c:pt idx="7">
                  <c:v>9.5744680851063837</c:v>
                </c:pt>
                <c:pt idx="8">
                  <c:v>4.2553191489361701</c:v>
                </c:pt>
                <c:pt idx="9">
                  <c:v>2.4822695035460995</c:v>
                </c:pt>
                <c:pt idx="10">
                  <c:v>0.3546099290780142</c:v>
                </c:pt>
                <c:pt idx="11">
                  <c:v>0.3546099290780142</c:v>
                </c:pt>
                <c:pt idx="12">
                  <c:v>0.3546099290780142</c:v>
                </c:pt>
                <c:pt idx="13">
                  <c:v>0.70921985815602839</c:v>
                </c:pt>
                <c:pt idx="14">
                  <c:v>1.4184397163120568</c:v>
                </c:pt>
                <c:pt idx="15">
                  <c:v>1.4184397163120568</c:v>
                </c:pt>
                <c:pt idx="16">
                  <c:v>2.4822695035460995</c:v>
                </c:pt>
                <c:pt idx="17">
                  <c:v>5.3191489361702127</c:v>
                </c:pt>
                <c:pt idx="18">
                  <c:v>8.5106382978723403</c:v>
                </c:pt>
                <c:pt idx="19">
                  <c:v>7.8014184397163122</c:v>
                </c:pt>
                <c:pt idx="20">
                  <c:v>4.2553191489361701</c:v>
                </c:pt>
                <c:pt idx="21">
                  <c:v>4.2553191489361701</c:v>
                </c:pt>
                <c:pt idx="22">
                  <c:v>4.6099290780141837</c:v>
                </c:pt>
                <c:pt idx="23">
                  <c:v>2.4822695035460995</c:v>
                </c:pt>
                <c:pt idx="24">
                  <c:v>1.773049645390071</c:v>
                </c:pt>
                <c:pt idx="25">
                  <c:v>3.1914893617021276</c:v>
                </c:pt>
                <c:pt idx="26">
                  <c:v>0.3546099290780142</c:v>
                </c:pt>
                <c:pt idx="27">
                  <c:v>0</c:v>
                </c:pt>
                <c:pt idx="28">
                  <c:v>0.3546099290780142</c:v>
                </c:pt>
                <c:pt idx="29">
                  <c:v>0.3546099290780142</c:v>
                </c:pt>
                <c:pt idx="30">
                  <c:v>0.3546099290780142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BA38-40D0-8B9F-49384EA23201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reefs'!$H$218:$H$253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0.3546099290780142</c:v>
                </c:pt>
                <c:pt idx="4">
                  <c:v>1.0638297872340425</c:v>
                </c:pt>
                <c:pt idx="5">
                  <c:v>0</c:v>
                </c:pt>
                <c:pt idx="6">
                  <c:v>0.70921985815602839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0.3546099290780142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0.3546099290780142</c:v>
                </c:pt>
                <c:pt idx="16">
                  <c:v>0.70921985815602839</c:v>
                </c:pt>
                <c:pt idx="17">
                  <c:v>0.70921985815602839</c:v>
                </c:pt>
                <c:pt idx="18">
                  <c:v>0.70921985815602839</c:v>
                </c:pt>
                <c:pt idx="19">
                  <c:v>0</c:v>
                </c:pt>
                <c:pt idx="20">
                  <c:v>0</c:v>
                </c:pt>
                <c:pt idx="21">
                  <c:v>0.70921985815602839</c:v>
                </c:pt>
                <c:pt idx="22">
                  <c:v>1.0638297872340425</c:v>
                </c:pt>
                <c:pt idx="23">
                  <c:v>0</c:v>
                </c:pt>
                <c:pt idx="24">
                  <c:v>0.70921985815602839</c:v>
                </c:pt>
                <c:pt idx="25">
                  <c:v>0</c:v>
                </c:pt>
                <c:pt idx="26">
                  <c:v>0.3546099290780142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BA38-40D0-8B9F-49384EA23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91290278"/>
        <c:axId val="586148305"/>
      </c:barChart>
      <c:catAx>
        <c:axId val="179129027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6983936035773299"/>
              <c:y val="0.9297700678040244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86148305"/>
        <c:crosses val="autoZero"/>
        <c:auto val="1"/>
        <c:lblAlgn val="ctr"/>
        <c:lblOffset val="100"/>
        <c:noMultiLvlLbl val="1"/>
      </c:catAx>
      <c:valAx>
        <c:axId val="58614830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9129027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n-US" sz="1400" b="0" i="0">
                <a:solidFill>
                  <a:srgbClr val="757575"/>
                </a:solidFill>
                <a:latin typeface="+mn-lt"/>
              </a:rPr>
              <a:t>AltSub_76 - H60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7.779241001045914E-2"/>
          <c:y val="0.11253942164576453"/>
          <c:w val="0.85250838436862064"/>
          <c:h val="0.53552411417322832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'B1 diver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'B1 diver monitored reefs'!$G$74:$G$109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0.45662100456621002</c:v>
                </c:pt>
                <c:pt idx="3">
                  <c:v>4.10958904109589</c:v>
                </c:pt>
                <c:pt idx="4">
                  <c:v>6.8493150684931505</c:v>
                </c:pt>
                <c:pt idx="5">
                  <c:v>5.4794520547945202</c:v>
                </c:pt>
                <c:pt idx="6">
                  <c:v>4.5662100456620998</c:v>
                </c:pt>
                <c:pt idx="7">
                  <c:v>0</c:v>
                </c:pt>
                <c:pt idx="8">
                  <c:v>0.45662100456621002</c:v>
                </c:pt>
                <c:pt idx="9">
                  <c:v>0.45662100456621002</c:v>
                </c:pt>
                <c:pt idx="10">
                  <c:v>0.45662100456621002</c:v>
                </c:pt>
                <c:pt idx="11">
                  <c:v>1.8264840182648401</c:v>
                </c:pt>
                <c:pt idx="12">
                  <c:v>3.1963470319634704</c:v>
                </c:pt>
                <c:pt idx="13">
                  <c:v>3.6529680365296802</c:v>
                </c:pt>
                <c:pt idx="14">
                  <c:v>4.5662100456620998</c:v>
                </c:pt>
                <c:pt idx="15">
                  <c:v>8.2191780821917799</c:v>
                </c:pt>
                <c:pt idx="16">
                  <c:v>4.5662100456620998</c:v>
                </c:pt>
                <c:pt idx="17">
                  <c:v>4.5662100456620998</c:v>
                </c:pt>
                <c:pt idx="18">
                  <c:v>7.3059360730593603</c:v>
                </c:pt>
                <c:pt idx="19">
                  <c:v>5.93607305936073</c:v>
                </c:pt>
                <c:pt idx="20">
                  <c:v>5.4794520547945202</c:v>
                </c:pt>
                <c:pt idx="21">
                  <c:v>5.4794520547945202</c:v>
                </c:pt>
                <c:pt idx="22">
                  <c:v>3.1963470319634704</c:v>
                </c:pt>
                <c:pt idx="23">
                  <c:v>3.6529680365296802</c:v>
                </c:pt>
                <c:pt idx="24">
                  <c:v>3.1963470319634704</c:v>
                </c:pt>
                <c:pt idx="25">
                  <c:v>0.91324200913242004</c:v>
                </c:pt>
                <c:pt idx="26">
                  <c:v>1.8264840182648401</c:v>
                </c:pt>
                <c:pt idx="27">
                  <c:v>0.45662100456621002</c:v>
                </c:pt>
                <c:pt idx="28">
                  <c:v>0.91324200913242004</c:v>
                </c:pt>
                <c:pt idx="29">
                  <c:v>0.45662100456621002</c:v>
                </c:pt>
                <c:pt idx="30">
                  <c:v>0</c:v>
                </c:pt>
                <c:pt idx="31">
                  <c:v>0.45662100456621002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540F-4CDF-9FA4-44B3B3DD8DCA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'B1 diver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'B1 diver monitored reefs'!$H$74:$H$109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0.45662100456621002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0.91324200913242004</c:v>
                </c:pt>
                <c:pt idx="11">
                  <c:v>0.45662100456621002</c:v>
                </c:pt>
                <c:pt idx="12">
                  <c:v>1.3698630136986301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1.3698630136986301</c:v>
                </c:pt>
                <c:pt idx="17">
                  <c:v>0.45662100456621002</c:v>
                </c:pt>
                <c:pt idx="18">
                  <c:v>0.45662100456621002</c:v>
                </c:pt>
                <c:pt idx="19">
                  <c:v>0.45662100456621002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0.45662100456621002</c:v>
                </c:pt>
                <c:pt idx="24">
                  <c:v>0</c:v>
                </c:pt>
                <c:pt idx="25">
                  <c:v>0.45662100456621002</c:v>
                </c:pt>
                <c:pt idx="26">
                  <c:v>0</c:v>
                </c:pt>
                <c:pt idx="27">
                  <c:v>0.45662100456621002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540F-4CDF-9FA4-44B3B3DD8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111372"/>
        <c:axId val="1182538275"/>
      </c:barChart>
      <c:catAx>
        <c:axId val="461113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5771556333236124"/>
              <c:y val="0.9043892169728784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82538275"/>
        <c:crosses val="autoZero"/>
        <c:auto val="1"/>
        <c:lblAlgn val="ctr"/>
        <c:lblOffset val="100"/>
        <c:noMultiLvlLbl val="1"/>
      </c:catAx>
      <c:valAx>
        <c:axId val="118253827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61113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632997721123197"/>
          <c:y val="0.12453069105560635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AltSub_104 - H01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908142878604749E-2"/>
          <c:y val="0.11951702642395604"/>
          <c:w val="0.858869143749039"/>
          <c:h val="0.62145723972003497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reefs'!$G$254:$G$289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0.58997050147492625</c:v>
                </c:pt>
                <c:pt idx="3">
                  <c:v>0.29498525073746312</c:v>
                </c:pt>
                <c:pt idx="4">
                  <c:v>3.8348082595870205</c:v>
                </c:pt>
                <c:pt idx="5">
                  <c:v>5.0147492625368733</c:v>
                </c:pt>
                <c:pt idx="6">
                  <c:v>7.9646017699115044</c:v>
                </c:pt>
                <c:pt idx="7">
                  <c:v>7.6696165191740411</c:v>
                </c:pt>
                <c:pt idx="8">
                  <c:v>5.0147492625368733</c:v>
                </c:pt>
                <c:pt idx="9">
                  <c:v>1.7699115044247788</c:v>
                </c:pt>
                <c:pt idx="10">
                  <c:v>0.58997050147492625</c:v>
                </c:pt>
                <c:pt idx="11">
                  <c:v>0.88495575221238942</c:v>
                </c:pt>
                <c:pt idx="12">
                  <c:v>0.88495575221238942</c:v>
                </c:pt>
                <c:pt idx="13">
                  <c:v>2.359882005899705</c:v>
                </c:pt>
                <c:pt idx="14">
                  <c:v>3.8348082595870205</c:v>
                </c:pt>
                <c:pt idx="15">
                  <c:v>2.6548672566371683</c:v>
                </c:pt>
                <c:pt idx="16">
                  <c:v>4.71976401179941</c:v>
                </c:pt>
                <c:pt idx="17">
                  <c:v>4.71976401179941</c:v>
                </c:pt>
                <c:pt idx="18">
                  <c:v>6.7846607669616521</c:v>
                </c:pt>
                <c:pt idx="19">
                  <c:v>7.6696165191740411</c:v>
                </c:pt>
                <c:pt idx="20">
                  <c:v>8.5545722713864301</c:v>
                </c:pt>
                <c:pt idx="21">
                  <c:v>4.1297935103244834</c:v>
                </c:pt>
                <c:pt idx="22">
                  <c:v>2.9498525073746311</c:v>
                </c:pt>
                <c:pt idx="23">
                  <c:v>2.6548672566371683</c:v>
                </c:pt>
                <c:pt idx="24">
                  <c:v>1.4749262536873156</c:v>
                </c:pt>
                <c:pt idx="25">
                  <c:v>1.7699115044247788</c:v>
                </c:pt>
                <c:pt idx="26">
                  <c:v>2.359882005899705</c:v>
                </c:pt>
                <c:pt idx="27">
                  <c:v>0.88495575221238942</c:v>
                </c:pt>
                <c:pt idx="28">
                  <c:v>0.29498525073746312</c:v>
                </c:pt>
                <c:pt idx="29">
                  <c:v>0.29498525073746312</c:v>
                </c:pt>
                <c:pt idx="30">
                  <c:v>0.88495575221238942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B1DF-41F7-A133-7AB3D9904BF9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reefs'!$H$254:$H$289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1.1799410029498525</c:v>
                </c:pt>
                <c:pt idx="5">
                  <c:v>0</c:v>
                </c:pt>
                <c:pt idx="6">
                  <c:v>0</c:v>
                </c:pt>
                <c:pt idx="7">
                  <c:v>0.58997050147492625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1.4749262536873156</c:v>
                </c:pt>
                <c:pt idx="17">
                  <c:v>0.29498525073746312</c:v>
                </c:pt>
                <c:pt idx="18">
                  <c:v>0.88495575221238942</c:v>
                </c:pt>
                <c:pt idx="19">
                  <c:v>0.58997050147492625</c:v>
                </c:pt>
                <c:pt idx="20">
                  <c:v>0.58997050147492625</c:v>
                </c:pt>
                <c:pt idx="21">
                  <c:v>0</c:v>
                </c:pt>
                <c:pt idx="22">
                  <c:v>0.58997050147492625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0.29498525073746312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B1DF-41F7-A133-7AB3D9904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2631147"/>
        <c:axId val="834096472"/>
      </c:barChart>
      <c:catAx>
        <c:axId val="7026311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7601219986390586"/>
              <c:y val="0.9297700678040244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34096472"/>
        <c:crosses val="autoZero"/>
        <c:auto val="1"/>
        <c:lblAlgn val="ctr"/>
        <c:lblOffset val="100"/>
        <c:noMultiLvlLbl val="1"/>
      </c:catAx>
      <c:valAx>
        <c:axId val="83409647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02631147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EXCEDES_GOAL_2012 - H13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908142878604749E-2"/>
          <c:y val="0.11951702642395604"/>
          <c:w val="0.858869143749039"/>
          <c:h val="0.62492946194225718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reefs'!$G$290:$G$325</c:f>
              <c:numCache>
                <c:formatCode>General</c:formatCode>
                <c:ptCount val="36"/>
                <c:pt idx="0">
                  <c:v>0</c:v>
                </c:pt>
                <c:pt idx="1">
                  <c:v>0.24390243902439024</c:v>
                </c:pt>
                <c:pt idx="2">
                  <c:v>0.48780487804878048</c:v>
                </c:pt>
                <c:pt idx="3">
                  <c:v>2.4390243902439024</c:v>
                </c:pt>
                <c:pt idx="4">
                  <c:v>3.9024390243902438</c:v>
                </c:pt>
                <c:pt idx="5">
                  <c:v>8.2926829268292686</c:v>
                </c:pt>
                <c:pt idx="6">
                  <c:v>5.3658536585365857</c:v>
                </c:pt>
                <c:pt idx="7">
                  <c:v>5.8536585365853666</c:v>
                </c:pt>
                <c:pt idx="8">
                  <c:v>0.97560975609756095</c:v>
                </c:pt>
                <c:pt idx="9">
                  <c:v>0.48780487804878048</c:v>
                </c:pt>
                <c:pt idx="10">
                  <c:v>0.48780487804878048</c:v>
                </c:pt>
                <c:pt idx="11">
                  <c:v>0.97560975609756095</c:v>
                </c:pt>
                <c:pt idx="12">
                  <c:v>3.6585365853658534</c:v>
                </c:pt>
                <c:pt idx="13">
                  <c:v>4.1463414634146343</c:v>
                </c:pt>
                <c:pt idx="14">
                  <c:v>4.1463414634146343</c:v>
                </c:pt>
                <c:pt idx="15">
                  <c:v>7.0731707317073162</c:v>
                </c:pt>
                <c:pt idx="16">
                  <c:v>8.536585365853659</c:v>
                </c:pt>
                <c:pt idx="17">
                  <c:v>5.8536585365853666</c:v>
                </c:pt>
                <c:pt idx="18">
                  <c:v>9.5121951219512191</c:v>
                </c:pt>
                <c:pt idx="19">
                  <c:v>3.1707317073170733</c:v>
                </c:pt>
                <c:pt idx="20">
                  <c:v>3.9024390243902438</c:v>
                </c:pt>
                <c:pt idx="21">
                  <c:v>3.1707317073170733</c:v>
                </c:pt>
                <c:pt idx="22">
                  <c:v>3.6585365853658534</c:v>
                </c:pt>
                <c:pt idx="23">
                  <c:v>2.1951219512195119</c:v>
                </c:pt>
                <c:pt idx="24">
                  <c:v>1.2195121951219512</c:v>
                </c:pt>
                <c:pt idx="25">
                  <c:v>0.97560975609756095</c:v>
                </c:pt>
                <c:pt idx="26">
                  <c:v>0.24390243902439024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7CFE-4FB4-8ABC-E85CF747E2F9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reefs'!$H$290:$H$325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0.24390243902439024</c:v>
                </c:pt>
                <c:pt idx="11">
                  <c:v>0.24390243902439024</c:v>
                </c:pt>
                <c:pt idx="12">
                  <c:v>0.48780487804878048</c:v>
                </c:pt>
                <c:pt idx="13">
                  <c:v>0</c:v>
                </c:pt>
                <c:pt idx="14">
                  <c:v>0</c:v>
                </c:pt>
                <c:pt idx="15">
                  <c:v>1.2195121951219512</c:v>
                </c:pt>
                <c:pt idx="16">
                  <c:v>0.73170731707317083</c:v>
                </c:pt>
                <c:pt idx="17">
                  <c:v>1.2195121951219512</c:v>
                </c:pt>
                <c:pt idx="18">
                  <c:v>2.4390243902439024</c:v>
                </c:pt>
                <c:pt idx="19">
                  <c:v>0.24390243902439024</c:v>
                </c:pt>
                <c:pt idx="20">
                  <c:v>0.24390243902439024</c:v>
                </c:pt>
                <c:pt idx="21">
                  <c:v>0.48780487804878048</c:v>
                </c:pt>
                <c:pt idx="22">
                  <c:v>1.2195121951219512</c:v>
                </c:pt>
                <c:pt idx="23">
                  <c:v>0.24390243902439024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7CFE-4FB4-8ABC-E85CF747E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1711709"/>
        <c:axId val="894946065"/>
      </c:barChart>
      <c:catAx>
        <c:axId val="83171170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7601219986390586"/>
              <c:y val="0.933242290026246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94946065"/>
        <c:crosses val="autoZero"/>
        <c:auto val="1"/>
        <c:lblAlgn val="ctr"/>
        <c:lblOffset val="100"/>
        <c:noMultiLvlLbl val="1"/>
      </c:catAx>
      <c:valAx>
        <c:axId val="89494606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31711709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TREATMENT_3 - H10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908142878604749E-2"/>
          <c:y val="0.11951702642395604"/>
          <c:w val="0.858869143749039"/>
          <c:h val="0.62492946194225718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reefs'!$G$326:$G$361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0.87412587412587417</c:v>
                </c:pt>
                <c:pt idx="3">
                  <c:v>2.0979020979020979</c:v>
                </c:pt>
                <c:pt idx="4">
                  <c:v>4.5454545454545459</c:v>
                </c:pt>
                <c:pt idx="5">
                  <c:v>7.3426573426573425</c:v>
                </c:pt>
                <c:pt idx="6">
                  <c:v>9.6153846153846168</c:v>
                </c:pt>
                <c:pt idx="7">
                  <c:v>5.5944055944055942</c:v>
                </c:pt>
                <c:pt idx="8">
                  <c:v>3.4965034965034967</c:v>
                </c:pt>
                <c:pt idx="9">
                  <c:v>1.9230769230769231</c:v>
                </c:pt>
                <c:pt idx="10">
                  <c:v>1.048951048951049</c:v>
                </c:pt>
                <c:pt idx="11">
                  <c:v>0.69930069930069927</c:v>
                </c:pt>
                <c:pt idx="12">
                  <c:v>2.2727272727272729</c:v>
                </c:pt>
                <c:pt idx="13">
                  <c:v>2.6223776223776225</c:v>
                </c:pt>
                <c:pt idx="14">
                  <c:v>4.0209790209790208</c:v>
                </c:pt>
                <c:pt idx="15">
                  <c:v>7.3426573426573425</c:v>
                </c:pt>
                <c:pt idx="16">
                  <c:v>8.9160839160839167</c:v>
                </c:pt>
                <c:pt idx="17">
                  <c:v>7.5174825174825166</c:v>
                </c:pt>
                <c:pt idx="18">
                  <c:v>5.06993006993007</c:v>
                </c:pt>
                <c:pt idx="19">
                  <c:v>5.06993006993007</c:v>
                </c:pt>
                <c:pt idx="20">
                  <c:v>3.6713286713286712</c:v>
                </c:pt>
                <c:pt idx="21">
                  <c:v>3.3216783216783217</c:v>
                </c:pt>
                <c:pt idx="22">
                  <c:v>3.1468531468531471</c:v>
                </c:pt>
                <c:pt idx="23">
                  <c:v>1.7482517482517483</c:v>
                </c:pt>
                <c:pt idx="24">
                  <c:v>1.048951048951049</c:v>
                </c:pt>
                <c:pt idx="25">
                  <c:v>0.52447552447552448</c:v>
                </c:pt>
                <c:pt idx="26">
                  <c:v>0</c:v>
                </c:pt>
                <c:pt idx="27">
                  <c:v>0.17482517482517482</c:v>
                </c:pt>
                <c:pt idx="28">
                  <c:v>0</c:v>
                </c:pt>
                <c:pt idx="29">
                  <c:v>0.17482517482517482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6D11-4A44-A118-A21422534D06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reefs'!$H$326:$H$361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0.34965034965034963</c:v>
                </c:pt>
                <c:pt idx="4">
                  <c:v>0.17482517482517482</c:v>
                </c:pt>
                <c:pt idx="5">
                  <c:v>0.52447552447552448</c:v>
                </c:pt>
                <c:pt idx="6">
                  <c:v>0</c:v>
                </c:pt>
                <c:pt idx="7">
                  <c:v>0.17482517482517482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1.048951048951049</c:v>
                </c:pt>
                <c:pt idx="14">
                  <c:v>0.69930069930069927</c:v>
                </c:pt>
                <c:pt idx="15">
                  <c:v>0.17482517482517482</c:v>
                </c:pt>
                <c:pt idx="16">
                  <c:v>0.34965034965034963</c:v>
                </c:pt>
                <c:pt idx="17">
                  <c:v>0.87412587412587417</c:v>
                </c:pt>
                <c:pt idx="18">
                  <c:v>0.69930069930069927</c:v>
                </c:pt>
                <c:pt idx="19">
                  <c:v>0.17482517482517482</c:v>
                </c:pt>
                <c:pt idx="20">
                  <c:v>0.17482517482517482</c:v>
                </c:pt>
                <c:pt idx="21">
                  <c:v>0</c:v>
                </c:pt>
                <c:pt idx="22">
                  <c:v>0.34965034965034963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0.34965034965034963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6D11-4A44-A118-A21422534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70631485"/>
        <c:axId val="392386930"/>
      </c:barChart>
      <c:catAx>
        <c:axId val="167063148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7292578011081943"/>
              <c:y val="0.9262978455818022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92386930"/>
        <c:crosses val="autoZero"/>
        <c:auto val="1"/>
        <c:lblAlgn val="ctr"/>
        <c:lblOffset val="100"/>
        <c:noMultiLvlLbl val="1"/>
      </c:catAx>
      <c:valAx>
        <c:axId val="39238693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70631485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TREATMENT_4 - H11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908142878604749E-2"/>
          <c:y val="0.11951702642395604"/>
          <c:w val="0.858869143749039"/>
          <c:h val="0.61451279527559055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reefs'!$G$362:$G$397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0.43956043956043955</c:v>
                </c:pt>
                <c:pt idx="3">
                  <c:v>2.4175824175824179</c:v>
                </c:pt>
                <c:pt idx="4">
                  <c:v>6.813186813186813</c:v>
                </c:pt>
                <c:pt idx="5">
                  <c:v>10.549450549450549</c:v>
                </c:pt>
                <c:pt idx="6">
                  <c:v>12.307692307692308</c:v>
                </c:pt>
                <c:pt idx="7">
                  <c:v>6.3736263736263732</c:v>
                </c:pt>
                <c:pt idx="8">
                  <c:v>2.4175824175824179</c:v>
                </c:pt>
                <c:pt idx="9">
                  <c:v>1.098901098901099</c:v>
                </c:pt>
                <c:pt idx="10">
                  <c:v>0.43956043956043955</c:v>
                </c:pt>
                <c:pt idx="11">
                  <c:v>0.65934065934065933</c:v>
                </c:pt>
                <c:pt idx="12">
                  <c:v>1.5384615384615385</c:v>
                </c:pt>
                <c:pt idx="13">
                  <c:v>1.3186813186813187</c:v>
                </c:pt>
                <c:pt idx="14">
                  <c:v>1.9780219780219779</c:v>
                </c:pt>
                <c:pt idx="15">
                  <c:v>4.395604395604396</c:v>
                </c:pt>
                <c:pt idx="16">
                  <c:v>6.813186813186813</c:v>
                </c:pt>
                <c:pt idx="17">
                  <c:v>7.4725274725274726</c:v>
                </c:pt>
                <c:pt idx="18">
                  <c:v>5.2747252747252746</c:v>
                </c:pt>
                <c:pt idx="19">
                  <c:v>5.0549450549450547</c:v>
                </c:pt>
                <c:pt idx="20">
                  <c:v>6.813186813186813</c:v>
                </c:pt>
                <c:pt idx="21">
                  <c:v>2.197802197802198</c:v>
                </c:pt>
                <c:pt idx="22">
                  <c:v>3.296703296703297</c:v>
                </c:pt>
                <c:pt idx="23">
                  <c:v>1.3186813186813187</c:v>
                </c:pt>
                <c:pt idx="24">
                  <c:v>0.87912087912087911</c:v>
                </c:pt>
                <c:pt idx="25">
                  <c:v>0.65934065934065933</c:v>
                </c:pt>
                <c:pt idx="26">
                  <c:v>0.43956043956043955</c:v>
                </c:pt>
                <c:pt idx="27">
                  <c:v>0.21978021978021978</c:v>
                </c:pt>
                <c:pt idx="28">
                  <c:v>0.65934065934065933</c:v>
                </c:pt>
                <c:pt idx="29">
                  <c:v>0.43956043956043955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6E43-4A2F-8FD4-BCB241F04D7E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reefs'!$H$362:$H$397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0.43956043956043955</c:v>
                </c:pt>
                <c:pt idx="4">
                  <c:v>0.43956043956043955</c:v>
                </c:pt>
                <c:pt idx="5">
                  <c:v>1.098901098901099</c:v>
                </c:pt>
                <c:pt idx="6">
                  <c:v>0.43956043956043955</c:v>
                </c:pt>
                <c:pt idx="7">
                  <c:v>0.21978021978021978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0.21978021978021978</c:v>
                </c:pt>
                <c:pt idx="15">
                  <c:v>0.43956043956043955</c:v>
                </c:pt>
                <c:pt idx="16">
                  <c:v>0</c:v>
                </c:pt>
                <c:pt idx="17">
                  <c:v>0.43956043956043955</c:v>
                </c:pt>
                <c:pt idx="18">
                  <c:v>0.21978021978021978</c:v>
                </c:pt>
                <c:pt idx="19">
                  <c:v>0</c:v>
                </c:pt>
                <c:pt idx="20">
                  <c:v>0.21978021978021978</c:v>
                </c:pt>
                <c:pt idx="21">
                  <c:v>0.21978021978021978</c:v>
                </c:pt>
                <c:pt idx="22">
                  <c:v>0.43956043956043955</c:v>
                </c:pt>
                <c:pt idx="23">
                  <c:v>0.43956043956043955</c:v>
                </c:pt>
                <c:pt idx="24">
                  <c:v>0</c:v>
                </c:pt>
                <c:pt idx="25">
                  <c:v>0</c:v>
                </c:pt>
                <c:pt idx="26">
                  <c:v>0.21978021978021978</c:v>
                </c:pt>
                <c:pt idx="27">
                  <c:v>0</c:v>
                </c:pt>
                <c:pt idx="28">
                  <c:v>0</c:v>
                </c:pt>
                <c:pt idx="29">
                  <c:v>0.21978021978021978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6E43-4A2F-8FD4-BCB241F04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80543629"/>
        <c:axId val="627374267"/>
      </c:barChart>
      <c:catAx>
        <c:axId val="168054362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7601219986390586"/>
              <c:y val="0.9297700678040244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27374267"/>
        <c:crosses val="autoZero"/>
        <c:auto val="1"/>
        <c:lblAlgn val="ctr"/>
        <c:lblOffset val="100"/>
        <c:noMultiLvlLbl val="1"/>
      </c:catAx>
      <c:valAx>
        <c:axId val="62737426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80543629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SO_10 - L076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908142878604749E-2"/>
          <c:y val="0.11951702642395604"/>
          <c:w val="0.858869143749039"/>
          <c:h val="0.60756835083114613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reefs'!$G$398:$G$433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1.4035087719298245</c:v>
                </c:pt>
                <c:pt idx="3">
                  <c:v>5.9649122807017543</c:v>
                </c:pt>
                <c:pt idx="4">
                  <c:v>13.684210526315791</c:v>
                </c:pt>
                <c:pt idx="5">
                  <c:v>13.684210526315791</c:v>
                </c:pt>
                <c:pt idx="6">
                  <c:v>9.4736842105263168</c:v>
                </c:pt>
                <c:pt idx="7">
                  <c:v>5.2631578947368416</c:v>
                </c:pt>
                <c:pt idx="8">
                  <c:v>1.7543859649122806</c:v>
                </c:pt>
                <c:pt idx="9">
                  <c:v>1.0526315789473684</c:v>
                </c:pt>
                <c:pt idx="10">
                  <c:v>0.35087719298245612</c:v>
                </c:pt>
                <c:pt idx="11">
                  <c:v>1.4035087719298245</c:v>
                </c:pt>
                <c:pt idx="12">
                  <c:v>1.0526315789473684</c:v>
                </c:pt>
                <c:pt idx="13">
                  <c:v>2.807017543859649</c:v>
                </c:pt>
                <c:pt idx="14">
                  <c:v>3.1578947368421053</c:v>
                </c:pt>
                <c:pt idx="15">
                  <c:v>2.1052631578947367</c:v>
                </c:pt>
                <c:pt idx="16">
                  <c:v>5.9649122807017543</c:v>
                </c:pt>
                <c:pt idx="17">
                  <c:v>7.0175438596491224</c:v>
                </c:pt>
                <c:pt idx="18">
                  <c:v>4.9122807017543861</c:v>
                </c:pt>
                <c:pt idx="19">
                  <c:v>4.5614035087719298</c:v>
                </c:pt>
                <c:pt idx="20">
                  <c:v>3.5087719298245612</c:v>
                </c:pt>
                <c:pt idx="21">
                  <c:v>2.4561403508771931</c:v>
                </c:pt>
                <c:pt idx="22">
                  <c:v>2.4561403508771931</c:v>
                </c:pt>
                <c:pt idx="23">
                  <c:v>1.4035087719298245</c:v>
                </c:pt>
                <c:pt idx="24">
                  <c:v>1.0526315789473684</c:v>
                </c:pt>
                <c:pt idx="25">
                  <c:v>0.70175438596491224</c:v>
                </c:pt>
                <c:pt idx="26">
                  <c:v>0.35087719298245612</c:v>
                </c:pt>
                <c:pt idx="27">
                  <c:v>0.35087719298245612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7BE6-49A2-BC8D-040BBB9EF920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reefs'!$H$398:$H$433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0.35087719298245612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0.70175438596491224</c:v>
                </c:pt>
                <c:pt idx="18">
                  <c:v>0.35087719298245612</c:v>
                </c:pt>
                <c:pt idx="19">
                  <c:v>0.35087719298245612</c:v>
                </c:pt>
                <c:pt idx="20">
                  <c:v>0.35087719298245612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7BE6-49A2-BC8D-040BBB9EF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2254995"/>
        <c:axId val="2023000840"/>
      </c:barChart>
      <c:catAx>
        <c:axId val="7822549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6829615048118983"/>
              <c:y val="0.9193534011373577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23000840"/>
        <c:crosses val="autoZero"/>
        <c:auto val="1"/>
        <c:lblAlgn val="ctr"/>
        <c:lblOffset val="100"/>
        <c:noMultiLvlLbl val="1"/>
      </c:catAx>
      <c:valAx>
        <c:axId val="202300084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82254995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SO_12 - L070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908142878604749E-2"/>
          <c:y val="0.11951702642395604"/>
          <c:w val="0.858869143749039"/>
          <c:h val="0.62145723972003497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reefs'!$G$434:$G$469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0.80213903743315518</c:v>
                </c:pt>
                <c:pt idx="3">
                  <c:v>4.8128342245989302</c:v>
                </c:pt>
                <c:pt idx="4">
                  <c:v>12.032085561497325</c:v>
                </c:pt>
                <c:pt idx="5">
                  <c:v>14.438502673796791</c:v>
                </c:pt>
                <c:pt idx="6">
                  <c:v>13.101604278074866</c:v>
                </c:pt>
                <c:pt idx="7">
                  <c:v>7.7540106951871666</c:v>
                </c:pt>
                <c:pt idx="8">
                  <c:v>4.2780748663101598</c:v>
                </c:pt>
                <c:pt idx="9">
                  <c:v>0</c:v>
                </c:pt>
                <c:pt idx="10">
                  <c:v>0.26737967914438499</c:v>
                </c:pt>
                <c:pt idx="11">
                  <c:v>1.3368983957219251</c:v>
                </c:pt>
                <c:pt idx="12">
                  <c:v>1.0695187165775399</c:v>
                </c:pt>
                <c:pt idx="13">
                  <c:v>0.80213903743315518</c:v>
                </c:pt>
                <c:pt idx="14">
                  <c:v>3.2085561497326207</c:v>
                </c:pt>
                <c:pt idx="15">
                  <c:v>4.2780748663101598</c:v>
                </c:pt>
                <c:pt idx="16">
                  <c:v>4.5454545454545459</c:v>
                </c:pt>
                <c:pt idx="17">
                  <c:v>6.6844919786096257</c:v>
                </c:pt>
                <c:pt idx="18">
                  <c:v>4.0106951871657754</c:v>
                </c:pt>
                <c:pt idx="19">
                  <c:v>4.0106951871657754</c:v>
                </c:pt>
                <c:pt idx="20">
                  <c:v>2.6737967914438503</c:v>
                </c:pt>
                <c:pt idx="21">
                  <c:v>1.0695187165775399</c:v>
                </c:pt>
                <c:pt idx="22">
                  <c:v>1.6042780748663104</c:v>
                </c:pt>
                <c:pt idx="23">
                  <c:v>0.80213903743315518</c:v>
                </c:pt>
                <c:pt idx="24">
                  <c:v>0.53475935828876997</c:v>
                </c:pt>
                <c:pt idx="25">
                  <c:v>0.53475935828876997</c:v>
                </c:pt>
                <c:pt idx="26">
                  <c:v>0.53475935828876997</c:v>
                </c:pt>
                <c:pt idx="27">
                  <c:v>0.26737967914438499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BEE5-40E3-8290-AF59E1A5C023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reefs'!$H$434:$H$469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0.26737967914438499</c:v>
                </c:pt>
                <c:pt idx="5">
                  <c:v>0.53475935828876997</c:v>
                </c:pt>
                <c:pt idx="6">
                  <c:v>0.26737967914438499</c:v>
                </c:pt>
                <c:pt idx="7">
                  <c:v>0</c:v>
                </c:pt>
                <c:pt idx="8">
                  <c:v>0</c:v>
                </c:pt>
                <c:pt idx="9">
                  <c:v>0.26737967914438499</c:v>
                </c:pt>
                <c:pt idx="10">
                  <c:v>0</c:v>
                </c:pt>
                <c:pt idx="11">
                  <c:v>0</c:v>
                </c:pt>
                <c:pt idx="12">
                  <c:v>0.26737967914438499</c:v>
                </c:pt>
                <c:pt idx="13">
                  <c:v>0.26737967914438499</c:v>
                </c:pt>
                <c:pt idx="14">
                  <c:v>0.26737967914438499</c:v>
                </c:pt>
                <c:pt idx="15">
                  <c:v>0.80213903743315518</c:v>
                </c:pt>
                <c:pt idx="16">
                  <c:v>0.53475935828876997</c:v>
                </c:pt>
                <c:pt idx="17">
                  <c:v>0</c:v>
                </c:pt>
                <c:pt idx="18">
                  <c:v>0.53475935828876997</c:v>
                </c:pt>
                <c:pt idx="19">
                  <c:v>0</c:v>
                </c:pt>
                <c:pt idx="20">
                  <c:v>0</c:v>
                </c:pt>
                <c:pt idx="21">
                  <c:v>0.26737967914438499</c:v>
                </c:pt>
                <c:pt idx="22">
                  <c:v>0.26737967914438499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BEE5-40E3-8290-AF59E1A5C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5842631"/>
        <c:axId val="1970932985"/>
      </c:barChart>
      <c:catAx>
        <c:axId val="2658426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7909861961699224"/>
              <c:y val="0.9262978455818022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70932985"/>
        <c:crosses val="autoZero"/>
        <c:auto val="1"/>
        <c:lblAlgn val="ctr"/>
        <c:lblOffset val="100"/>
        <c:noMultiLvlLbl val="1"/>
      </c:catAx>
      <c:valAx>
        <c:axId val="197093298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6584263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SO_23 - L077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908142878604749E-2"/>
          <c:y val="0.11951702642395604"/>
          <c:w val="0.858869143749039"/>
          <c:h val="0.61451279527559055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reefs'!$G$470:$G$505</c:f>
              <c:numCache>
                <c:formatCode>General</c:formatCode>
                <c:ptCount val="36"/>
                <c:pt idx="0">
                  <c:v>0</c:v>
                </c:pt>
                <c:pt idx="1">
                  <c:v>0.81081081081081086</c:v>
                </c:pt>
                <c:pt idx="2">
                  <c:v>1.8918918918918921</c:v>
                </c:pt>
                <c:pt idx="3">
                  <c:v>4.0540540540540544</c:v>
                </c:pt>
                <c:pt idx="4">
                  <c:v>10</c:v>
                </c:pt>
                <c:pt idx="5">
                  <c:v>14.054054054054054</c:v>
                </c:pt>
                <c:pt idx="6">
                  <c:v>10.54054054054054</c:v>
                </c:pt>
                <c:pt idx="7">
                  <c:v>6.756756756756757</c:v>
                </c:pt>
                <c:pt idx="8">
                  <c:v>2.1621621621621623</c:v>
                </c:pt>
                <c:pt idx="9">
                  <c:v>0.81081081081081086</c:v>
                </c:pt>
                <c:pt idx="10">
                  <c:v>0.81081081081081086</c:v>
                </c:pt>
                <c:pt idx="11">
                  <c:v>0</c:v>
                </c:pt>
                <c:pt idx="12">
                  <c:v>0.81081081081081086</c:v>
                </c:pt>
                <c:pt idx="13">
                  <c:v>1.8918918918918921</c:v>
                </c:pt>
                <c:pt idx="14">
                  <c:v>1.8918918918918921</c:v>
                </c:pt>
                <c:pt idx="15">
                  <c:v>4.0540540540540544</c:v>
                </c:pt>
                <c:pt idx="16">
                  <c:v>3.7837837837837842</c:v>
                </c:pt>
                <c:pt idx="17">
                  <c:v>5.4054054054054053</c:v>
                </c:pt>
                <c:pt idx="18">
                  <c:v>6.2162162162162167</c:v>
                </c:pt>
                <c:pt idx="19">
                  <c:v>5.4054054054054053</c:v>
                </c:pt>
                <c:pt idx="20">
                  <c:v>4.5945945945945947</c:v>
                </c:pt>
                <c:pt idx="21">
                  <c:v>2.7027027027027026</c:v>
                </c:pt>
                <c:pt idx="22">
                  <c:v>1.3513513513513513</c:v>
                </c:pt>
                <c:pt idx="23">
                  <c:v>1.0810810810810811</c:v>
                </c:pt>
                <c:pt idx="24">
                  <c:v>0.27027027027027029</c:v>
                </c:pt>
                <c:pt idx="25">
                  <c:v>0.81081081081081086</c:v>
                </c:pt>
                <c:pt idx="26">
                  <c:v>0.27027027027027029</c:v>
                </c:pt>
                <c:pt idx="27">
                  <c:v>0.27027027027027029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A3CC-4BA6-91E6-CD1062DA6257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reefs'!$H$470:$H$505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0.81081081081081086</c:v>
                </c:pt>
                <c:pt idx="4">
                  <c:v>0.27027027027027029</c:v>
                </c:pt>
                <c:pt idx="5">
                  <c:v>0.27027027027027029</c:v>
                </c:pt>
                <c:pt idx="6">
                  <c:v>0.81081081081081086</c:v>
                </c:pt>
                <c:pt idx="7">
                  <c:v>0</c:v>
                </c:pt>
                <c:pt idx="8">
                  <c:v>0</c:v>
                </c:pt>
                <c:pt idx="9">
                  <c:v>0.27027027027027029</c:v>
                </c:pt>
                <c:pt idx="10">
                  <c:v>0.54054054054054057</c:v>
                </c:pt>
                <c:pt idx="11">
                  <c:v>0.27027027027027029</c:v>
                </c:pt>
                <c:pt idx="12">
                  <c:v>0.54054054054054057</c:v>
                </c:pt>
                <c:pt idx="13">
                  <c:v>0.27027027027027029</c:v>
                </c:pt>
                <c:pt idx="14">
                  <c:v>0.27027027027027029</c:v>
                </c:pt>
                <c:pt idx="15">
                  <c:v>0.27027027027027029</c:v>
                </c:pt>
                <c:pt idx="16">
                  <c:v>0.81081081081081086</c:v>
                </c:pt>
                <c:pt idx="17">
                  <c:v>0.54054054054054057</c:v>
                </c:pt>
                <c:pt idx="18">
                  <c:v>0</c:v>
                </c:pt>
                <c:pt idx="19">
                  <c:v>0.54054054054054057</c:v>
                </c:pt>
                <c:pt idx="20">
                  <c:v>0.27027027027027029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0.27027027027027029</c:v>
                </c:pt>
                <c:pt idx="27">
                  <c:v>0.27027027027027029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A3CC-4BA6-91E6-CD1062DA6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85182926"/>
        <c:axId val="715242887"/>
      </c:barChart>
      <c:catAx>
        <c:axId val="208518292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6983936035773299"/>
              <c:y val="0.9262978455818022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15242887"/>
        <c:crosses val="autoZero"/>
        <c:auto val="1"/>
        <c:lblAlgn val="ctr"/>
        <c:lblOffset val="100"/>
        <c:noMultiLvlLbl val="1"/>
      </c:catAx>
      <c:valAx>
        <c:axId val="71524288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8518292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SO_25 - L083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908142878604749E-2"/>
          <c:y val="0.11951702642395604"/>
          <c:w val="0.858869143749039"/>
          <c:h val="0.61104057305336834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reefs'!$G$506:$G$541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0.45662100456621002</c:v>
                </c:pt>
                <c:pt idx="3">
                  <c:v>5.4794520547945202</c:v>
                </c:pt>
                <c:pt idx="4">
                  <c:v>11.415525114155251</c:v>
                </c:pt>
                <c:pt idx="5">
                  <c:v>13.013698630136986</c:v>
                </c:pt>
                <c:pt idx="6">
                  <c:v>15.52511415525114</c:v>
                </c:pt>
                <c:pt idx="7">
                  <c:v>6.8493150684931505</c:v>
                </c:pt>
                <c:pt idx="8">
                  <c:v>3.4246575342465753</c:v>
                </c:pt>
                <c:pt idx="9">
                  <c:v>0.68493150684931503</c:v>
                </c:pt>
                <c:pt idx="10">
                  <c:v>0.91324200913242004</c:v>
                </c:pt>
                <c:pt idx="11">
                  <c:v>0.45662100456621002</c:v>
                </c:pt>
                <c:pt idx="12">
                  <c:v>0.91324200913242004</c:v>
                </c:pt>
                <c:pt idx="13">
                  <c:v>1.8264840182648401</c:v>
                </c:pt>
                <c:pt idx="14">
                  <c:v>4.5662100456620998</c:v>
                </c:pt>
                <c:pt idx="15">
                  <c:v>3.4246575342465753</c:v>
                </c:pt>
                <c:pt idx="16">
                  <c:v>5.2511415525114149</c:v>
                </c:pt>
                <c:pt idx="17">
                  <c:v>6.8493150684931505</c:v>
                </c:pt>
                <c:pt idx="18">
                  <c:v>4.10958904109589</c:v>
                </c:pt>
                <c:pt idx="19">
                  <c:v>3.1963470319634704</c:v>
                </c:pt>
                <c:pt idx="20">
                  <c:v>2.2831050228310499</c:v>
                </c:pt>
                <c:pt idx="21">
                  <c:v>0.68493150684931503</c:v>
                </c:pt>
                <c:pt idx="22">
                  <c:v>0.45662100456621002</c:v>
                </c:pt>
                <c:pt idx="23">
                  <c:v>0.45662100456621002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B6BB-4F35-82B3-A38D47BF327B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reefs'!$H$506:$H$541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0.22831050228310501</c:v>
                </c:pt>
                <c:pt idx="3">
                  <c:v>1.1415525114155249</c:v>
                </c:pt>
                <c:pt idx="4">
                  <c:v>0.45662100456621002</c:v>
                </c:pt>
                <c:pt idx="5">
                  <c:v>2.054794520547945</c:v>
                </c:pt>
                <c:pt idx="6">
                  <c:v>0.45662100456621002</c:v>
                </c:pt>
                <c:pt idx="7">
                  <c:v>0.22831050228310501</c:v>
                </c:pt>
                <c:pt idx="8">
                  <c:v>0.22831050228310501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0.22831050228310501</c:v>
                </c:pt>
                <c:pt idx="13">
                  <c:v>0.68493150684931503</c:v>
                </c:pt>
                <c:pt idx="14">
                  <c:v>0.22831050228310501</c:v>
                </c:pt>
                <c:pt idx="15">
                  <c:v>0.45662100456621002</c:v>
                </c:pt>
                <c:pt idx="16">
                  <c:v>0.91324200913242004</c:v>
                </c:pt>
                <c:pt idx="17">
                  <c:v>0.22831050228310501</c:v>
                </c:pt>
                <c:pt idx="18">
                  <c:v>0</c:v>
                </c:pt>
                <c:pt idx="19">
                  <c:v>0</c:v>
                </c:pt>
                <c:pt idx="20">
                  <c:v>0.22831050228310501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B6BB-4F35-82B3-A38D47BF3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73085031"/>
        <c:axId val="661468308"/>
      </c:barChart>
      <c:catAx>
        <c:axId val="19730850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5903689122193053"/>
              <c:y val="0.9228256233595799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61468308"/>
        <c:crosses val="autoZero"/>
        <c:auto val="1"/>
        <c:lblAlgn val="ctr"/>
        <c:lblOffset val="100"/>
        <c:noMultiLvlLbl val="1"/>
      </c:catAx>
      <c:valAx>
        <c:axId val="66146830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7308503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SO_30 - L084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908142878604749E-2"/>
          <c:y val="0.11951702642395604"/>
          <c:w val="0.858869143749039"/>
          <c:h val="0.60409612860892392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reefs'!$G$542:$G$577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1.2</c:v>
                </c:pt>
                <c:pt idx="3">
                  <c:v>3.2</c:v>
                </c:pt>
                <c:pt idx="4">
                  <c:v>12</c:v>
                </c:pt>
                <c:pt idx="5">
                  <c:v>11.600000000000001</c:v>
                </c:pt>
                <c:pt idx="6">
                  <c:v>9.6</c:v>
                </c:pt>
                <c:pt idx="7">
                  <c:v>7.1999999999999993</c:v>
                </c:pt>
                <c:pt idx="8">
                  <c:v>2.4</c:v>
                </c:pt>
                <c:pt idx="9">
                  <c:v>0.8</c:v>
                </c:pt>
                <c:pt idx="10">
                  <c:v>0.4</c:v>
                </c:pt>
                <c:pt idx="11">
                  <c:v>0.4</c:v>
                </c:pt>
                <c:pt idx="12">
                  <c:v>0</c:v>
                </c:pt>
                <c:pt idx="13">
                  <c:v>0.4</c:v>
                </c:pt>
                <c:pt idx="14">
                  <c:v>3.2</c:v>
                </c:pt>
                <c:pt idx="15">
                  <c:v>4</c:v>
                </c:pt>
                <c:pt idx="16">
                  <c:v>5.6000000000000005</c:v>
                </c:pt>
                <c:pt idx="17">
                  <c:v>5.2</c:v>
                </c:pt>
                <c:pt idx="18">
                  <c:v>4.8</c:v>
                </c:pt>
                <c:pt idx="19">
                  <c:v>0.8</c:v>
                </c:pt>
                <c:pt idx="20">
                  <c:v>1.6</c:v>
                </c:pt>
                <c:pt idx="21">
                  <c:v>2</c:v>
                </c:pt>
                <c:pt idx="22">
                  <c:v>1.6</c:v>
                </c:pt>
                <c:pt idx="23">
                  <c:v>2.4</c:v>
                </c:pt>
                <c:pt idx="24">
                  <c:v>0.8</c:v>
                </c:pt>
                <c:pt idx="25">
                  <c:v>0.4</c:v>
                </c:pt>
                <c:pt idx="26">
                  <c:v>0</c:v>
                </c:pt>
                <c:pt idx="27">
                  <c:v>0.4</c:v>
                </c:pt>
                <c:pt idx="28">
                  <c:v>0</c:v>
                </c:pt>
                <c:pt idx="29">
                  <c:v>0</c:v>
                </c:pt>
                <c:pt idx="30">
                  <c:v>0.4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3D6C-4128-AA41-28A815E432C9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reefs'!$H$542:$H$577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0.4</c:v>
                </c:pt>
                <c:pt idx="3">
                  <c:v>1.2</c:v>
                </c:pt>
                <c:pt idx="4">
                  <c:v>1.2</c:v>
                </c:pt>
                <c:pt idx="5">
                  <c:v>0.4</c:v>
                </c:pt>
                <c:pt idx="6">
                  <c:v>0.4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0.8</c:v>
                </c:pt>
                <c:pt idx="12">
                  <c:v>0</c:v>
                </c:pt>
                <c:pt idx="13">
                  <c:v>0.8</c:v>
                </c:pt>
                <c:pt idx="14">
                  <c:v>0.4</c:v>
                </c:pt>
                <c:pt idx="15">
                  <c:v>0.8</c:v>
                </c:pt>
                <c:pt idx="16">
                  <c:v>0.4</c:v>
                </c:pt>
                <c:pt idx="17">
                  <c:v>0.4</c:v>
                </c:pt>
                <c:pt idx="18">
                  <c:v>0.4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3D6C-4128-AA41-28A815E43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3858282"/>
        <c:axId val="1603319757"/>
      </c:barChart>
      <c:catAx>
        <c:axId val="71385828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744689899873627"/>
              <c:y val="0.9193534011373577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03319757"/>
        <c:crosses val="autoZero"/>
        <c:auto val="1"/>
        <c:lblAlgn val="ctr"/>
        <c:lblOffset val="100"/>
        <c:noMultiLvlLbl val="1"/>
      </c:catAx>
      <c:valAx>
        <c:axId val="160331975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1385828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SO_33 - L085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908142878604749E-2"/>
          <c:y val="0.11951702642395604"/>
          <c:w val="0.858869143749039"/>
          <c:h val="0.58326279527559055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reefs'!$G$578:$G$613</c:f>
              <c:numCache>
                <c:formatCode>General</c:formatCode>
                <c:ptCount val="36"/>
                <c:pt idx="0">
                  <c:v>0</c:v>
                </c:pt>
                <c:pt idx="1">
                  <c:v>0.79681274900398402</c:v>
                </c:pt>
                <c:pt idx="2">
                  <c:v>3.9840637450199203</c:v>
                </c:pt>
                <c:pt idx="3">
                  <c:v>9.760956175298805</c:v>
                </c:pt>
                <c:pt idx="4">
                  <c:v>14.143426294820719</c:v>
                </c:pt>
                <c:pt idx="5">
                  <c:v>12.549800796812749</c:v>
                </c:pt>
                <c:pt idx="6">
                  <c:v>9.760956175298805</c:v>
                </c:pt>
                <c:pt idx="7">
                  <c:v>1.9920318725099602</c:v>
                </c:pt>
                <c:pt idx="8">
                  <c:v>1.593625498007968</c:v>
                </c:pt>
                <c:pt idx="9">
                  <c:v>1.1952191235059761</c:v>
                </c:pt>
                <c:pt idx="10">
                  <c:v>1.7928286852589643</c:v>
                </c:pt>
                <c:pt idx="11">
                  <c:v>1.9920318725099602</c:v>
                </c:pt>
                <c:pt idx="12">
                  <c:v>2.1912350597609564</c:v>
                </c:pt>
                <c:pt idx="13">
                  <c:v>2.9880478087649402</c:v>
                </c:pt>
                <c:pt idx="14">
                  <c:v>5.5776892430278879</c:v>
                </c:pt>
                <c:pt idx="15">
                  <c:v>4.7808764940239046</c:v>
                </c:pt>
                <c:pt idx="16">
                  <c:v>4.3824701195219129</c:v>
                </c:pt>
                <c:pt idx="17">
                  <c:v>4.7808764940239046</c:v>
                </c:pt>
                <c:pt idx="18">
                  <c:v>2.9880478087649402</c:v>
                </c:pt>
                <c:pt idx="19">
                  <c:v>2.1912350597609564</c:v>
                </c:pt>
                <c:pt idx="20">
                  <c:v>1.394422310756972</c:v>
                </c:pt>
                <c:pt idx="21">
                  <c:v>0.59760956175298807</c:v>
                </c:pt>
                <c:pt idx="22">
                  <c:v>0.59760956175298807</c:v>
                </c:pt>
                <c:pt idx="23">
                  <c:v>0.19920318725099601</c:v>
                </c:pt>
                <c:pt idx="24">
                  <c:v>0</c:v>
                </c:pt>
                <c:pt idx="25">
                  <c:v>0.19920318725099601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6682-4631-8A69-C2A59CC4EA56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reefs'!$H$578:$H$613</c:f>
              <c:numCache>
                <c:formatCode>General</c:formatCode>
                <c:ptCount val="36"/>
                <c:pt idx="0">
                  <c:v>0</c:v>
                </c:pt>
                <c:pt idx="1">
                  <c:v>0.19920318725099601</c:v>
                </c:pt>
                <c:pt idx="2">
                  <c:v>0</c:v>
                </c:pt>
                <c:pt idx="3">
                  <c:v>0.99601593625498008</c:v>
                </c:pt>
                <c:pt idx="4">
                  <c:v>0.99601593625498008</c:v>
                </c:pt>
                <c:pt idx="5">
                  <c:v>0.39840637450199201</c:v>
                </c:pt>
                <c:pt idx="6">
                  <c:v>0.19920318725099601</c:v>
                </c:pt>
                <c:pt idx="7">
                  <c:v>0</c:v>
                </c:pt>
                <c:pt idx="8">
                  <c:v>0</c:v>
                </c:pt>
                <c:pt idx="9">
                  <c:v>0.19920318725099601</c:v>
                </c:pt>
                <c:pt idx="10">
                  <c:v>0</c:v>
                </c:pt>
                <c:pt idx="11">
                  <c:v>0.59760956175298807</c:v>
                </c:pt>
                <c:pt idx="12">
                  <c:v>0.39840637450199201</c:v>
                </c:pt>
                <c:pt idx="13">
                  <c:v>0.59760956175298807</c:v>
                </c:pt>
                <c:pt idx="14">
                  <c:v>0.39840637450199201</c:v>
                </c:pt>
                <c:pt idx="15">
                  <c:v>0.79681274900398402</c:v>
                </c:pt>
                <c:pt idx="16">
                  <c:v>0.39840637450199201</c:v>
                </c:pt>
                <c:pt idx="17">
                  <c:v>0.19920318725099601</c:v>
                </c:pt>
                <c:pt idx="18">
                  <c:v>0.19920318725099601</c:v>
                </c:pt>
                <c:pt idx="19">
                  <c:v>0</c:v>
                </c:pt>
                <c:pt idx="20">
                  <c:v>0.39840637450199201</c:v>
                </c:pt>
                <c:pt idx="21">
                  <c:v>0.39840637450199201</c:v>
                </c:pt>
                <c:pt idx="22">
                  <c:v>0.19920318725099601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6682-4631-8A69-C2A59CC4E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86622346"/>
        <c:axId val="2134745225"/>
      </c:barChart>
      <c:catAx>
        <c:axId val="108662234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7601219986390586"/>
              <c:y val="0.9124089566929133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134745225"/>
        <c:crosses val="autoZero"/>
        <c:auto val="1"/>
        <c:lblAlgn val="ctr"/>
        <c:lblOffset val="100"/>
        <c:noMultiLvlLbl val="1"/>
      </c:catAx>
      <c:valAx>
        <c:axId val="213474522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8662234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AltSub_41 - H53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7.779241001045914E-2"/>
          <c:y val="0.11253942164576453"/>
          <c:w val="0.84942196461553421"/>
          <c:h val="0.61538522528433948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'B1 diver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'B1 diver monitored reefs'!$G$110:$G$145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0.48543689320388345</c:v>
                </c:pt>
                <c:pt idx="3">
                  <c:v>1.9417475728155338</c:v>
                </c:pt>
                <c:pt idx="4">
                  <c:v>6.3106796116504853</c:v>
                </c:pt>
                <c:pt idx="5">
                  <c:v>8.2524271844660202</c:v>
                </c:pt>
                <c:pt idx="6">
                  <c:v>7.2815533980582519</c:v>
                </c:pt>
                <c:pt idx="7">
                  <c:v>3.8834951456310676</c:v>
                </c:pt>
                <c:pt idx="8">
                  <c:v>2.912621359223301</c:v>
                </c:pt>
                <c:pt idx="9">
                  <c:v>0.97087378640776689</c:v>
                </c:pt>
                <c:pt idx="10">
                  <c:v>0.97087378640776689</c:v>
                </c:pt>
                <c:pt idx="11">
                  <c:v>0.48543689320388345</c:v>
                </c:pt>
                <c:pt idx="12">
                  <c:v>1.4563106796116505</c:v>
                </c:pt>
                <c:pt idx="13">
                  <c:v>0.97087378640776689</c:v>
                </c:pt>
                <c:pt idx="14">
                  <c:v>2.912621359223301</c:v>
                </c:pt>
                <c:pt idx="15">
                  <c:v>3.8834951456310676</c:v>
                </c:pt>
                <c:pt idx="16">
                  <c:v>3.8834951456310676</c:v>
                </c:pt>
                <c:pt idx="17">
                  <c:v>5.825242718446602</c:v>
                </c:pt>
                <c:pt idx="18">
                  <c:v>6.3106796116504853</c:v>
                </c:pt>
                <c:pt idx="19">
                  <c:v>3.8834951456310676</c:v>
                </c:pt>
                <c:pt idx="20">
                  <c:v>3.3980582524271843</c:v>
                </c:pt>
                <c:pt idx="21">
                  <c:v>4.8543689320388346</c:v>
                </c:pt>
                <c:pt idx="22">
                  <c:v>6.7961165048543686</c:v>
                </c:pt>
                <c:pt idx="23">
                  <c:v>3.8834951456310676</c:v>
                </c:pt>
                <c:pt idx="24">
                  <c:v>3.3980582524271843</c:v>
                </c:pt>
                <c:pt idx="25">
                  <c:v>1.9417475728155338</c:v>
                </c:pt>
                <c:pt idx="26">
                  <c:v>2.912621359223301</c:v>
                </c:pt>
                <c:pt idx="27">
                  <c:v>1.9417475728155338</c:v>
                </c:pt>
                <c:pt idx="28">
                  <c:v>1.9417475728155338</c:v>
                </c:pt>
                <c:pt idx="29">
                  <c:v>0</c:v>
                </c:pt>
                <c:pt idx="30">
                  <c:v>0.48543689320388345</c:v>
                </c:pt>
                <c:pt idx="31">
                  <c:v>0.97087378640776689</c:v>
                </c:pt>
                <c:pt idx="32">
                  <c:v>0</c:v>
                </c:pt>
                <c:pt idx="33">
                  <c:v>0.48543689320388345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F15B-49B2-8E7F-00B3EF4FC2BA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'B1 diver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'B1 diver monitored reefs'!$H$110:$H$145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0.48543689320388345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0.48543689320388345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0.97087378640776689</c:v>
                </c:pt>
                <c:pt idx="16">
                  <c:v>0.48543689320388345</c:v>
                </c:pt>
                <c:pt idx="17">
                  <c:v>0.48543689320388345</c:v>
                </c:pt>
                <c:pt idx="18">
                  <c:v>0.48543689320388345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0.48543689320388345</c:v>
                </c:pt>
                <c:pt idx="23">
                  <c:v>0</c:v>
                </c:pt>
                <c:pt idx="24">
                  <c:v>0</c:v>
                </c:pt>
                <c:pt idx="25">
                  <c:v>0.48543689320388345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F15B-49B2-8E7F-00B3EF4FC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4526740"/>
        <c:axId val="1759505391"/>
      </c:barChart>
      <c:catAx>
        <c:axId val="2445267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5771556333236124"/>
              <c:y val="0.9321669947506561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59505391"/>
        <c:crosses val="autoZero"/>
        <c:auto val="1"/>
        <c:lblAlgn val="ctr"/>
        <c:lblOffset val="100"/>
        <c:noMultiLvlLbl val="1"/>
      </c:catAx>
      <c:valAx>
        <c:axId val="175950539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445267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632997721123197"/>
          <c:y val="0.12453069105560635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SO_37 - L087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908142878604749E-2"/>
          <c:y val="0.11951702642395604"/>
          <c:w val="0.858869143749039"/>
          <c:h val="0.61451279527559055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reefs'!$G$614:$G$649</c:f>
              <c:numCache>
                <c:formatCode>General</c:formatCode>
                <c:ptCount val="36"/>
                <c:pt idx="0">
                  <c:v>0</c:v>
                </c:pt>
                <c:pt idx="1">
                  <c:v>0.68493150684931503</c:v>
                </c:pt>
                <c:pt idx="2">
                  <c:v>0.22831050228310501</c:v>
                </c:pt>
                <c:pt idx="3">
                  <c:v>6.3926940639269407</c:v>
                </c:pt>
                <c:pt idx="4">
                  <c:v>12.785388127853881</c:v>
                </c:pt>
                <c:pt idx="5">
                  <c:v>15.296803652968036</c:v>
                </c:pt>
                <c:pt idx="6">
                  <c:v>10.730593607305936</c:v>
                </c:pt>
                <c:pt idx="7">
                  <c:v>4.7945205479452051</c:v>
                </c:pt>
                <c:pt idx="8">
                  <c:v>3.6529680365296802</c:v>
                </c:pt>
                <c:pt idx="9">
                  <c:v>1.8264840182648401</c:v>
                </c:pt>
                <c:pt idx="10">
                  <c:v>0.22831050228310501</c:v>
                </c:pt>
                <c:pt idx="11">
                  <c:v>0.45662100456621002</c:v>
                </c:pt>
                <c:pt idx="12">
                  <c:v>1.5981735159817352</c:v>
                </c:pt>
                <c:pt idx="13">
                  <c:v>1.5981735159817352</c:v>
                </c:pt>
                <c:pt idx="14">
                  <c:v>1.3698630136986301</c:v>
                </c:pt>
                <c:pt idx="15">
                  <c:v>4.5662100456620998</c:v>
                </c:pt>
                <c:pt idx="16">
                  <c:v>5.7077625570776256</c:v>
                </c:pt>
                <c:pt idx="17">
                  <c:v>5.93607305936073</c:v>
                </c:pt>
                <c:pt idx="18">
                  <c:v>4.3378995433789953</c:v>
                </c:pt>
                <c:pt idx="19">
                  <c:v>3.6529680365296802</c:v>
                </c:pt>
                <c:pt idx="20">
                  <c:v>3.4246575342465753</c:v>
                </c:pt>
                <c:pt idx="21">
                  <c:v>2.2831050228310499</c:v>
                </c:pt>
                <c:pt idx="22">
                  <c:v>1.5981735159817352</c:v>
                </c:pt>
                <c:pt idx="23">
                  <c:v>1.1415525114155249</c:v>
                </c:pt>
                <c:pt idx="24">
                  <c:v>0.22831050228310501</c:v>
                </c:pt>
                <c:pt idx="25">
                  <c:v>0</c:v>
                </c:pt>
                <c:pt idx="26">
                  <c:v>0.22831050228310501</c:v>
                </c:pt>
                <c:pt idx="27">
                  <c:v>0.22831050228310501</c:v>
                </c:pt>
                <c:pt idx="28">
                  <c:v>0.22831050228310501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3896-4748-9B8A-2053B9D80855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reefs'!$H$614:$H$649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0.22831050228310501</c:v>
                </c:pt>
                <c:pt idx="4">
                  <c:v>0.22831050228310501</c:v>
                </c:pt>
                <c:pt idx="5">
                  <c:v>0</c:v>
                </c:pt>
                <c:pt idx="6">
                  <c:v>0.45662100456621002</c:v>
                </c:pt>
                <c:pt idx="7">
                  <c:v>0</c:v>
                </c:pt>
                <c:pt idx="8">
                  <c:v>0</c:v>
                </c:pt>
                <c:pt idx="9">
                  <c:v>0.22831050228310501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0.22831050228310501</c:v>
                </c:pt>
                <c:pt idx="14">
                  <c:v>0.45662100456621002</c:v>
                </c:pt>
                <c:pt idx="15">
                  <c:v>0.68493150684931503</c:v>
                </c:pt>
                <c:pt idx="16">
                  <c:v>0.45662100456621002</c:v>
                </c:pt>
                <c:pt idx="17">
                  <c:v>0</c:v>
                </c:pt>
                <c:pt idx="18">
                  <c:v>0</c:v>
                </c:pt>
                <c:pt idx="19">
                  <c:v>0.22831050228310501</c:v>
                </c:pt>
                <c:pt idx="20">
                  <c:v>0.68493150684931503</c:v>
                </c:pt>
                <c:pt idx="21">
                  <c:v>0.45662100456621002</c:v>
                </c:pt>
                <c:pt idx="22">
                  <c:v>0.22831050228310501</c:v>
                </c:pt>
                <c:pt idx="23">
                  <c:v>0</c:v>
                </c:pt>
                <c:pt idx="24">
                  <c:v>0.22831050228310501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3896-4748-9B8A-2053B9D80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65662632"/>
        <c:axId val="1151244059"/>
      </c:barChart>
      <c:catAx>
        <c:axId val="865662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8064182949353551"/>
              <c:y val="0.9297700678040244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51244059"/>
        <c:crosses val="autoZero"/>
        <c:auto val="1"/>
        <c:lblAlgn val="ctr"/>
        <c:lblOffset val="100"/>
        <c:noMultiLvlLbl val="1"/>
      </c:catAx>
      <c:valAx>
        <c:axId val="115124405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656626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SO_39 - L073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908142878604749E-2"/>
          <c:y val="0.11951702642395604"/>
          <c:w val="0.858869143749039"/>
          <c:h val="0.59367946194225718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reefs'!$G$650:$G$685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1.4367816091954022</c:v>
                </c:pt>
                <c:pt idx="3">
                  <c:v>5.7471264367816088</c:v>
                </c:pt>
                <c:pt idx="4">
                  <c:v>11.206896551724139</c:v>
                </c:pt>
                <c:pt idx="5">
                  <c:v>12.643678160919542</c:v>
                </c:pt>
                <c:pt idx="6">
                  <c:v>10.632183908045976</c:v>
                </c:pt>
                <c:pt idx="7">
                  <c:v>6.0344827586206895</c:v>
                </c:pt>
                <c:pt idx="8">
                  <c:v>2.0114942528735633</c:v>
                </c:pt>
                <c:pt idx="9">
                  <c:v>2.0114942528735633</c:v>
                </c:pt>
                <c:pt idx="10">
                  <c:v>0.57471264367816088</c:v>
                </c:pt>
                <c:pt idx="11">
                  <c:v>0.28735632183908044</c:v>
                </c:pt>
                <c:pt idx="12">
                  <c:v>0.28735632183908044</c:v>
                </c:pt>
                <c:pt idx="13">
                  <c:v>1.4367816091954022</c:v>
                </c:pt>
                <c:pt idx="14">
                  <c:v>2.0114942528735633</c:v>
                </c:pt>
                <c:pt idx="15">
                  <c:v>3.7356321839080464</c:v>
                </c:pt>
                <c:pt idx="16">
                  <c:v>4.5977011494252871</c:v>
                </c:pt>
                <c:pt idx="17">
                  <c:v>5.4597701149425291</c:v>
                </c:pt>
                <c:pt idx="18">
                  <c:v>6.0344827586206895</c:v>
                </c:pt>
                <c:pt idx="19">
                  <c:v>4.3103448275862073</c:v>
                </c:pt>
                <c:pt idx="20">
                  <c:v>3.1609195402298855</c:v>
                </c:pt>
                <c:pt idx="21">
                  <c:v>4.3103448275862073</c:v>
                </c:pt>
                <c:pt idx="22">
                  <c:v>1.1494252873563218</c:v>
                </c:pt>
                <c:pt idx="23">
                  <c:v>0.57471264367816088</c:v>
                </c:pt>
                <c:pt idx="24">
                  <c:v>0.57471264367816088</c:v>
                </c:pt>
                <c:pt idx="25">
                  <c:v>0.57471264367816088</c:v>
                </c:pt>
                <c:pt idx="26">
                  <c:v>0.57471264367816088</c:v>
                </c:pt>
                <c:pt idx="27">
                  <c:v>0</c:v>
                </c:pt>
                <c:pt idx="28">
                  <c:v>0.28735632183908044</c:v>
                </c:pt>
                <c:pt idx="29">
                  <c:v>0</c:v>
                </c:pt>
                <c:pt idx="30">
                  <c:v>0</c:v>
                </c:pt>
                <c:pt idx="31">
                  <c:v>0.28735632183908044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E96A-4EB3-9207-7818973F2C3A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reefs'!$H$650:$H$685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0.86206896551724133</c:v>
                </c:pt>
                <c:pt idx="4">
                  <c:v>0.86206896551724133</c:v>
                </c:pt>
                <c:pt idx="5">
                  <c:v>0.86206896551724133</c:v>
                </c:pt>
                <c:pt idx="6">
                  <c:v>0.57471264367816088</c:v>
                </c:pt>
                <c:pt idx="7">
                  <c:v>0</c:v>
                </c:pt>
                <c:pt idx="8">
                  <c:v>0.57471264367816088</c:v>
                </c:pt>
                <c:pt idx="9">
                  <c:v>0</c:v>
                </c:pt>
                <c:pt idx="10">
                  <c:v>0.57471264367816088</c:v>
                </c:pt>
                <c:pt idx="11">
                  <c:v>0</c:v>
                </c:pt>
                <c:pt idx="12">
                  <c:v>0</c:v>
                </c:pt>
                <c:pt idx="13">
                  <c:v>0.28735632183908044</c:v>
                </c:pt>
                <c:pt idx="14">
                  <c:v>1.1494252873563218</c:v>
                </c:pt>
                <c:pt idx="15">
                  <c:v>0.57471264367816088</c:v>
                </c:pt>
                <c:pt idx="16">
                  <c:v>0</c:v>
                </c:pt>
                <c:pt idx="17">
                  <c:v>0.28735632183908044</c:v>
                </c:pt>
                <c:pt idx="18">
                  <c:v>0.57471264367816088</c:v>
                </c:pt>
                <c:pt idx="19">
                  <c:v>0</c:v>
                </c:pt>
                <c:pt idx="20">
                  <c:v>0</c:v>
                </c:pt>
                <c:pt idx="21">
                  <c:v>0.86206896551724133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E96A-4EB3-9207-7818973F2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73353700"/>
        <c:axId val="2093678903"/>
      </c:barChart>
      <c:catAx>
        <c:axId val="18733537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744689899873627"/>
              <c:y val="0.9262978455818022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93678903"/>
        <c:crosses val="autoZero"/>
        <c:auto val="1"/>
        <c:lblAlgn val="ctr"/>
        <c:lblOffset val="100"/>
        <c:noMultiLvlLbl val="1"/>
      </c:catAx>
      <c:valAx>
        <c:axId val="209367890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733537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SO_43 - L074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1841651499390525E-2"/>
          <c:y val="0.10763580186662566"/>
          <c:w val="0.858869143749039"/>
          <c:h val="0.59715168416447939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reefs'!$G$686:$G$721</c:f>
              <c:numCache>
                <c:formatCode>General</c:formatCode>
                <c:ptCount val="36"/>
                <c:pt idx="0">
                  <c:v>0</c:v>
                </c:pt>
                <c:pt idx="1">
                  <c:v>0.20366598778004072</c:v>
                </c:pt>
                <c:pt idx="2">
                  <c:v>1.2219959266802443</c:v>
                </c:pt>
                <c:pt idx="3">
                  <c:v>4.0733197556008145</c:v>
                </c:pt>
                <c:pt idx="4">
                  <c:v>12.016293279022404</c:v>
                </c:pt>
                <c:pt idx="5">
                  <c:v>11.405295315682281</c:v>
                </c:pt>
                <c:pt idx="6">
                  <c:v>9.5723014256619141</c:v>
                </c:pt>
                <c:pt idx="7">
                  <c:v>5.7026476578411405</c:v>
                </c:pt>
                <c:pt idx="8">
                  <c:v>2.8513238289205702</c:v>
                </c:pt>
                <c:pt idx="9">
                  <c:v>0.81466395112016288</c:v>
                </c:pt>
                <c:pt idx="10">
                  <c:v>0.20366598778004072</c:v>
                </c:pt>
                <c:pt idx="11">
                  <c:v>0.61099796334012213</c:v>
                </c:pt>
                <c:pt idx="12">
                  <c:v>0.81466395112016288</c:v>
                </c:pt>
                <c:pt idx="13">
                  <c:v>2.0366598778004072</c:v>
                </c:pt>
                <c:pt idx="14">
                  <c:v>2.6476578411405294</c:v>
                </c:pt>
                <c:pt idx="15">
                  <c:v>5.7026476578411405</c:v>
                </c:pt>
                <c:pt idx="16">
                  <c:v>5.7026476578411405</c:v>
                </c:pt>
                <c:pt idx="17">
                  <c:v>7.3319755600814664</c:v>
                </c:pt>
                <c:pt idx="18">
                  <c:v>6.313645621181263</c:v>
                </c:pt>
                <c:pt idx="19">
                  <c:v>3.6659877800407332</c:v>
                </c:pt>
                <c:pt idx="20">
                  <c:v>3.4623217922606928</c:v>
                </c:pt>
                <c:pt idx="21">
                  <c:v>2.8513238289205702</c:v>
                </c:pt>
                <c:pt idx="22">
                  <c:v>2.0366598778004072</c:v>
                </c:pt>
                <c:pt idx="23">
                  <c:v>1.2219959266802443</c:v>
                </c:pt>
                <c:pt idx="24">
                  <c:v>0.81466395112016288</c:v>
                </c:pt>
                <c:pt idx="25">
                  <c:v>0.40733197556008144</c:v>
                </c:pt>
                <c:pt idx="26">
                  <c:v>0.20366598778004072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4994-47F6-9358-4F197C94A0F5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reefs'!$H$686:$H$721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0.20366598778004072</c:v>
                </c:pt>
                <c:pt idx="3">
                  <c:v>0.81466395112016288</c:v>
                </c:pt>
                <c:pt idx="4">
                  <c:v>0.20366598778004072</c:v>
                </c:pt>
                <c:pt idx="5">
                  <c:v>0</c:v>
                </c:pt>
                <c:pt idx="6">
                  <c:v>0.20366598778004072</c:v>
                </c:pt>
                <c:pt idx="7">
                  <c:v>0</c:v>
                </c:pt>
                <c:pt idx="8">
                  <c:v>0.20366598778004072</c:v>
                </c:pt>
                <c:pt idx="9">
                  <c:v>0.20366598778004072</c:v>
                </c:pt>
                <c:pt idx="10">
                  <c:v>0</c:v>
                </c:pt>
                <c:pt idx="11">
                  <c:v>0.81466395112016288</c:v>
                </c:pt>
                <c:pt idx="12">
                  <c:v>0</c:v>
                </c:pt>
                <c:pt idx="13">
                  <c:v>0.40733197556008144</c:v>
                </c:pt>
                <c:pt idx="14">
                  <c:v>0.61099796334012213</c:v>
                </c:pt>
                <c:pt idx="15">
                  <c:v>0.20366598778004072</c:v>
                </c:pt>
                <c:pt idx="16">
                  <c:v>0.61099796334012213</c:v>
                </c:pt>
                <c:pt idx="17">
                  <c:v>0.40733197556008144</c:v>
                </c:pt>
                <c:pt idx="18">
                  <c:v>0.20366598778004072</c:v>
                </c:pt>
                <c:pt idx="19">
                  <c:v>0.40733197556008144</c:v>
                </c:pt>
                <c:pt idx="20">
                  <c:v>0</c:v>
                </c:pt>
                <c:pt idx="21">
                  <c:v>0.20366598778004072</c:v>
                </c:pt>
                <c:pt idx="22">
                  <c:v>0</c:v>
                </c:pt>
                <c:pt idx="23">
                  <c:v>0.20366598778004072</c:v>
                </c:pt>
                <c:pt idx="24">
                  <c:v>0</c:v>
                </c:pt>
                <c:pt idx="25">
                  <c:v>0.20366598778004072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4994-47F6-9358-4F197C94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85125181"/>
        <c:axId val="981338917"/>
      </c:barChart>
      <c:catAx>
        <c:axId val="118512518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7340198794595117"/>
              <c:y val="0.9144168307086614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81338917"/>
        <c:crosses val="autoZero"/>
        <c:auto val="1"/>
        <c:lblAlgn val="ctr"/>
        <c:lblOffset val="100"/>
        <c:noMultiLvlLbl val="1"/>
      </c:catAx>
      <c:valAx>
        <c:axId val="98133891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8512518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SO_44 - L075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1841651499390525E-2"/>
          <c:y val="0.10763580186662566"/>
          <c:w val="0.858869143749039"/>
          <c:h val="0.59367946194225718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reefs'!$G$722:$G$757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2.3715415019762842</c:v>
                </c:pt>
                <c:pt idx="3">
                  <c:v>6.9169960474308301</c:v>
                </c:pt>
                <c:pt idx="4">
                  <c:v>9.8814229249011856</c:v>
                </c:pt>
                <c:pt idx="5">
                  <c:v>13.043478260869565</c:v>
                </c:pt>
                <c:pt idx="6">
                  <c:v>10.079051383399209</c:v>
                </c:pt>
                <c:pt idx="7">
                  <c:v>6.5217391304347823</c:v>
                </c:pt>
                <c:pt idx="8">
                  <c:v>1.9762845849802373</c:v>
                </c:pt>
                <c:pt idx="9">
                  <c:v>0.98814229249011865</c:v>
                </c:pt>
                <c:pt idx="10">
                  <c:v>1.1857707509881421</c:v>
                </c:pt>
                <c:pt idx="11">
                  <c:v>0.79051383399209485</c:v>
                </c:pt>
                <c:pt idx="12">
                  <c:v>1.7786561264822136</c:v>
                </c:pt>
                <c:pt idx="13">
                  <c:v>3.1620553359683794</c:v>
                </c:pt>
                <c:pt idx="14">
                  <c:v>4.3478260869565215</c:v>
                </c:pt>
                <c:pt idx="15">
                  <c:v>5.928853754940711</c:v>
                </c:pt>
                <c:pt idx="16">
                  <c:v>6.7193675889328066</c:v>
                </c:pt>
                <c:pt idx="17">
                  <c:v>6.3241106719367588</c:v>
                </c:pt>
                <c:pt idx="18">
                  <c:v>6.1264822134387353</c:v>
                </c:pt>
                <c:pt idx="19">
                  <c:v>2.3715415019762842</c:v>
                </c:pt>
                <c:pt idx="20">
                  <c:v>2.5691699604743086</c:v>
                </c:pt>
                <c:pt idx="21">
                  <c:v>0.39525691699604742</c:v>
                </c:pt>
                <c:pt idx="22">
                  <c:v>0.79051383399209485</c:v>
                </c:pt>
                <c:pt idx="23">
                  <c:v>0.59288537549407105</c:v>
                </c:pt>
                <c:pt idx="24">
                  <c:v>0.19762845849802371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1DCA-4A93-B4D3-45AD29333A07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reefs'!$H$722:$H$757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0.59288537549407105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0.19762845849802371</c:v>
                </c:pt>
                <c:pt idx="7">
                  <c:v>0.19762845849802371</c:v>
                </c:pt>
                <c:pt idx="8">
                  <c:v>0</c:v>
                </c:pt>
                <c:pt idx="9">
                  <c:v>0</c:v>
                </c:pt>
                <c:pt idx="10">
                  <c:v>0.19762845849802371</c:v>
                </c:pt>
                <c:pt idx="11">
                  <c:v>0.19762845849802371</c:v>
                </c:pt>
                <c:pt idx="12">
                  <c:v>0.39525691699604742</c:v>
                </c:pt>
                <c:pt idx="13">
                  <c:v>0.39525691699604742</c:v>
                </c:pt>
                <c:pt idx="14">
                  <c:v>0.79051383399209485</c:v>
                </c:pt>
                <c:pt idx="15">
                  <c:v>0.39525691699604742</c:v>
                </c:pt>
                <c:pt idx="16">
                  <c:v>0.59288537549407105</c:v>
                </c:pt>
                <c:pt idx="17">
                  <c:v>0.19762845849802371</c:v>
                </c:pt>
                <c:pt idx="18">
                  <c:v>0.19762845849802371</c:v>
                </c:pt>
                <c:pt idx="19">
                  <c:v>0</c:v>
                </c:pt>
                <c:pt idx="20">
                  <c:v>0.59288537549407105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1DCA-4A93-B4D3-45AD29333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6895540"/>
        <c:axId val="1915919988"/>
      </c:barChart>
      <c:catAx>
        <c:axId val="14268955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6722914843977836"/>
              <c:y val="0.9144168307086614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15919988"/>
        <c:crosses val="autoZero"/>
        <c:auto val="1"/>
        <c:lblAlgn val="ctr"/>
        <c:lblOffset val="100"/>
        <c:noMultiLvlLbl val="1"/>
      </c:catAx>
      <c:valAx>
        <c:axId val="191591998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268955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SO_16B - L089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1841651499390525E-2"/>
          <c:y val="0.10763580186662566"/>
          <c:w val="0.858869143749039"/>
          <c:h val="0.59020723972003497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reefs'!$G$794:$G$829</c:f>
              <c:numCache>
                <c:formatCode>General</c:formatCode>
                <c:ptCount val="36"/>
                <c:pt idx="0">
                  <c:v>0</c:v>
                </c:pt>
                <c:pt idx="1">
                  <c:v>0.27027027027027029</c:v>
                </c:pt>
                <c:pt idx="2">
                  <c:v>0.27027027027027029</c:v>
                </c:pt>
                <c:pt idx="3">
                  <c:v>2.1621621621621623</c:v>
                </c:pt>
                <c:pt idx="4">
                  <c:v>5.6756756756756763</c:v>
                </c:pt>
                <c:pt idx="5">
                  <c:v>6.4864864864864868</c:v>
                </c:pt>
                <c:pt idx="6">
                  <c:v>10</c:v>
                </c:pt>
                <c:pt idx="7">
                  <c:v>5.4054054054054053</c:v>
                </c:pt>
                <c:pt idx="8">
                  <c:v>3.5135135135135136</c:v>
                </c:pt>
                <c:pt idx="9">
                  <c:v>0.54054054054054057</c:v>
                </c:pt>
                <c:pt idx="10">
                  <c:v>0.27027027027027029</c:v>
                </c:pt>
                <c:pt idx="11">
                  <c:v>1.0810810810810811</c:v>
                </c:pt>
                <c:pt idx="12">
                  <c:v>1.0810810810810811</c:v>
                </c:pt>
                <c:pt idx="13">
                  <c:v>1.8918918918918921</c:v>
                </c:pt>
                <c:pt idx="14">
                  <c:v>1.3513513513513513</c:v>
                </c:pt>
                <c:pt idx="15">
                  <c:v>2.1621621621621623</c:v>
                </c:pt>
                <c:pt idx="16">
                  <c:v>4.8648648648648649</c:v>
                </c:pt>
                <c:pt idx="17">
                  <c:v>7.8378378378378386</c:v>
                </c:pt>
                <c:pt idx="18">
                  <c:v>7.0270270270270272</c:v>
                </c:pt>
                <c:pt idx="19">
                  <c:v>5.6756756756756763</c:v>
                </c:pt>
                <c:pt idx="20">
                  <c:v>7.5675675675675684</c:v>
                </c:pt>
                <c:pt idx="21">
                  <c:v>6.4864864864864868</c:v>
                </c:pt>
                <c:pt idx="22">
                  <c:v>6.2162162162162167</c:v>
                </c:pt>
                <c:pt idx="23">
                  <c:v>1.8918918918918921</c:v>
                </c:pt>
                <c:pt idx="24">
                  <c:v>1.3513513513513513</c:v>
                </c:pt>
                <c:pt idx="25">
                  <c:v>1.0810810810810811</c:v>
                </c:pt>
                <c:pt idx="26">
                  <c:v>0.81081081081081086</c:v>
                </c:pt>
                <c:pt idx="27">
                  <c:v>0</c:v>
                </c:pt>
                <c:pt idx="28">
                  <c:v>0.27027027027027029</c:v>
                </c:pt>
                <c:pt idx="29">
                  <c:v>0.54054054054054057</c:v>
                </c:pt>
                <c:pt idx="30">
                  <c:v>0.54054054054054057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29C8-40B4-9219-9362B721AE57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reefs'!$H$794:$H$829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0.27027027027027029</c:v>
                </c:pt>
                <c:pt idx="4">
                  <c:v>0.54054054054054057</c:v>
                </c:pt>
                <c:pt idx="5">
                  <c:v>0.27027027027027029</c:v>
                </c:pt>
                <c:pt idx="6">
                  <c:v>0.27027027027027029</c:v>
                </c:pt>
                <c:pt idx="7">
                  <c:v>0</c:v>
                </c:pt>
                <c:pt idx="8">
                  <c:v>0.54054054054054057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0.27027027027027029</c:v>
                </c:pt>
                <c:pt idx="13">
                  <c:v>0</c:v>
                </c:pt>
                <c:pt idx="14">
                  <c:v>0.27027027027027029</c:v>
                </c:pt>
                <c:pt idx="15">
                  <c:v>0.54054054054054057</c:v>
                </c:pt>
                <c:pt idx="16">
                  <c:v>1.3513513513513513</c:v>
                </c:pt>
                <c:pt idx="17">
                  <c:v>0.27027027027027029</c:v>
                </c:pt>
                <c:pt idx="18">
                  <c:v>0.27027027027027029</c:v>
                </c:pt>
                <c:pt idx="19">
                  <c:v>0.27027027027027029</c:v>
                </c:pt>
                <c:pt idx="20">
                  <c:v>0.27027027027027029</c:v>
                </c:pt>
                <c:pt idx="21">
                  <c:v>0</c:v>
                </c:pt>
                <c:pt idx="22">
                  <c:v>0.27027027027027029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29C8-40B4-9219-9362B721A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96698041"/>
        <c:axId val="624560100"/>
      </c:barChart>
      <c:catAx>
        <c:axId val="139669804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6568593856323509"/>
              <c:y val="0.9213612751531058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24560100"/>
        <c:crosses val="autoZero"/>
        <c:auto val="1"/>
        <c:lblAlgn val="ctr"/>
        <c:lblOffset val="100"/>
        <c:noMultiLvlLbl val="1"/>
      </c:catAx>
      <c:valAx>
        <c:axId val="62456010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9669804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SO_19A - L090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1841651499390525E-2"/>
          <c:y val="0.10763580186662566"/>
          <c:w val="0.858869143749039"/>
          <c:h val="0.58326279527559055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reefs'!$G$830:$G$865</c:f>
              <c:numCache>
                <c:formatCode>General</c:formatCode>
                <c:ptCount val="36"/>
                <c:pt idx="0">
                  <c:v>0</c:v>
                </c:pt>
                <c:pt idx="1">
                  <c:v>0.21097046413502107</c:v>
                </c:pt>
                <c:pt idx="2">
                  <c:v>1.0548523206751055</c:v>
                </c:pt>
                <c:pt idx="3">
                  <c:v>8.2278481012658222</c:v>
                </c:pt>
                <c:pt idx="4">
                  <c:v>10.126582278481013</c:v>
                </c:pt>
                <c:pt idx="5">
                  <c:v>13.71308016877637</c:v>
                </c:pt>
                <c:pt idx="6">
                  <c:v>10.337552742616033</c:v>
                </c:pt>
                <c:pt idx="7">
                  <c:v>5.2742616033755274</c:v>
                </c:pt>
                <c:pt idx="8">
                  <c:v>2.7426160337552745</c:v>
                </c:pt>
                <c:pt idx="9">
                  <c:v>0.21097046413502107</c:v>
                </c:pt>
                <c:pt idx="10">
                  <c:v>0.8438818565400843</c:v>
                </c:pt>
                <c:pt idx="11">
                  <c:v>0.8438818565400843</c:v>
                </c:pt>
                <c:pt idx="12">
                  <c:v>1.89873417721519</c:v>
                </c:pt>
                <c:pt idx="13">
                  <c:v>2.3206751054852321</c:v>
                </c:pt>
                <c:pt idx="14">
                  <c:v>5.0632911392405067</c:v>
                </c:pt>
                <c:pt idx="15">
                  <c:v>3.5864978902953584</c:v>
                </c:pt>
                <c:pt idx="16">
                  <c:v>6.1181434599156121</c:v>
                </c:pt>
                <c:pt idx="17">
                  <c:v>6.5400843881856545</c:v>
                </c:pt>
                <c:pt idx="18">
                  <c:v>3.79746835443038</c:v>
                </c:pt>
                <c:pt idx="19">
                  <c:v>2.7426160337552745</c:v>
                </c:pt>
                <c:pt idx="20">
                  <c:v>1.2658227848101267</c:v>
                </c:pt>
                <c:pt idx="21">
                  <c:v>0.42194092827004215</c:v>
                </c:pt>
                <c:pt idx="22">
                  <c:v>0.21097046413502107</c:v>
                </c:pt>
                <c:pt idx="23">
                  <c:v>0.21097046413502107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EC88-4C9D-9E5B-04785E7B7E44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reefs'!$H$830:$H$865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0.21097046413502107</c:v>
                </c:pt>
                <c:pt idx="3">
                  <c:v>1.89873417721519</c:v>
                </c:pt>
                <c:pt idx="4">
                  <c:v>0</c:v>
                </c:pt>
                <c:pt idx="5">
                  <c:v>1.4767932489451476</c:v>
                </c:pt>
                <c:pt idx="6">
                  <c:v>0.42194092827004215</c:v>
                </c:pt>
                <c:pt idx="7">
                  <c:v>0.42194092827004215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0.42194092827004215</c:v>
                </c:pt>
                <c:pt idx="13">
                  <c:v>0.8438818565400843</c:v>
                </c:pt>
                <c:pt idx="14">
                  <c:v>1.2658227848101267</c:v>
                </c:pt>
                <c:pt idx="15">
                  <c:v>1.6877637130801686</c:v>
                </c:pt>
                <c:pt idx="16">
                  <c:v>1.2658227848101267</c:v>
                </c:pt>
                <c:pt idx="17">
                  <c:v>1.0548523206751055</c:v>
                </c:pt>
                <c:pt idx="18">
                  <c:v>0.42194092827004215</c:v>
                </c:pt>
                <c:pt idx="19">
                  <c:v>0.42194092827004215</c:v>
                </c:pt>
                <c:pt idx="20">
                  <c:v>0.21097046413502107</c:v>
                </c:pt>
                <c:pt idx="21">
                  <c:v>0</c:v>
                </c:pt>
                <c:pt idx="22">
                  <c:v>0.21097046413502107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EC88-4C9D-9E5B-04785E7B7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49993961"/>
        <c:axId val="1869251381"/>
      </c:barChart>
      <c:catAx>
        <c:axId val="164999396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703155681928648"/>
              <c:y val="0.9213612751531058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69251381"/>
        <c:crosses val="autoZero"/>
        <c:auto val="1"/>
        <c:lblAlgn val="ctr"/>
        <c:lblOffset val="100"/>
        <c:noMultiLvlLbl val="1"/>
      </c:catAx>
      <c:valAx>
        <c:axId val="186925138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4999396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SO_21B - L082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1841651499390525E-2"/>
          <c:y val="0.10763580186662566"/>
          <c:w val="0.858869143749039"/>
          <c:h val="0.58673501749781276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reefs'!$G$866:$G$901</c:f>
              <c:numCache>
                <c:formatCode>General</c:formatCode>
                <c:ptCount val="36"/>
                <c:pt idx="0">
                  <c:v>0</c:v>
                </c:pt>
                <c:pt idx="1">
                  <c:v>0.45662100456621002</c:v>
                </c:pt>
                <c:pt idx="2">
                  <c:v>1.8264840182648401</c:v>
                </c:pt>
                <c:pt idx="3">
                  <c:v>9.1324200913241995</c:v>
                </c:pt>
                <c:pt idx="4">
                  <c:v>12.785388127853881</c:v>
                </c:pt>
                <c:pt idx="5">
                  <c:v>11.187214611872145</c:v>
                </c:pt>
                <c:pt idx="6">
                  <c:v>6.6210045662100452</c:v>
                </c:pt>
                <c:pt idx="7">
                  <c:v>2.054794520547945</c:v>
                </c:pt>
                <c:pt idx="8">
                  <c:v>1.1415525114155249</c:v>
                </c:pt>
                <c:pt idx="9">
                  <c:v>0.45662100456621002</c:v>
                </c:pt>
                <c:pt idx="10">
                  <c:v>1.5981735159817352</c:v>
                </c:pt>
                <c:pt idx="11">
                  <c:v>2.054794520547945</c:v>
                </c:pt>
                <c:pt idx="12">
                  <c:v>3.1963470319634704</c:v>
                </c:pt>
                <c:pt idx="13">
                  <c:v>6.8493150684931505</c:v>
                </c:pt>
                <c:pt idx="14">
                  <c:v>8.4474885844748862</c:v>
                </c:pt>
                <c:pt idx="15">
                  <c:v>6.1643835616438354</c:v>
                </c:pt>
                <c:pt idx="16">
                  <c:v>6.1643835616438354</c:v>
                </c:pt>
                <c:pt idx="17">
                  <c:v>6.8493150684931505</c:v>
                </c:pt>
                <c:pt idx="18">
                  <c:v>4.5662100456620998</c:v>
                </c:pt>
                <c:pt idx="19">
                  <c:v>2.2831050228310499</c:v>
                </c:pt>
                <c:pt idx="20">
                  <c:v>1.1415525114155249</c:v>
                </c:pt>
                <c:pt idx="21">
                  <c:v>0</c:v>
                </c:pt>
                <c:pt idx="22">
                  <c:v>0.45662100456621002</c:v>
                </c:pt>
                <c:pt idx="23">
                  <c:v>0</c:v>
                </c:pt>
                <c:pt idx="24">
                  <c:v>0.22831050228310501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6616-4649-9EF5-F14525727D69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reefs'!$H$866:$H$901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0.22831050228310501</c:v>
                </c:pt>
                <c:pt idx="3">
                  <c:v>0.22831050228310501</c:v>
                </c:pt>
                <c:pt idx="4">
                  <c:v>0.22831050228310501</c:v>
                </c:pt>
                <c:pt idx="5">
                  <c:v>0.45662100456621002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0.22831050228310501</c:v>
                </c:pt>
                <c:pt idx="11">
                  <c:v>0.22831050228310501</c:v>
                </c:pt>
                <c:pt idx="12">
                  <c:v>0.22831050228310501</c:v>
                </c:pt>
                <c:pt idx="13">
                  <c:v>0</c:v>
                </c:pt>
                <c:pt idx="14">
                  <c:v>0.45662100456621002</c:v>
                </c:pt>
                <c:pt idx="15">
                  <c:v>0.68493150684931503</c:v>
                </c:pt>
                <c:pt idx="16">
                  <c:v>0.68493150684931503</c:v>
                </c:pt>
                <c:pt idx="17">
                  <c:v>0.22831050228310501</c:v>
                </c:pt>
                <c:pt idx="18">
                  <c:v>0.45662100456621002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6616-4649-9EF5-F14525727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69176546"/>
        <c:axId val="2082738947"/>
      </c:barChart>
      <c:catAx>
        <c:axId val="136917654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7648840769903755"/>
              <c:y val="0.9248334973753280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82738947"/>
        <c:crosses val="autoZero"/>
        <c:auto val="1"/>
        <c:lblAlgn val="ctr"/>
        <c:lblOffset val="100"/>
        <c:noMultiLvlLbl val="1"/>
      </c:catAx>
      <c:valAx>
        <c:axId val="208273894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6917654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SO_32B - L071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1841651499390525E-2"/>
          <c:y val="0.10763580186662566"/>
          <c:w val="0.858869143749039"/>
          <c:h val="0.62840168416447939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reefs'!$G$902:$G$937</c:f>
              <c:numCache>
                <c:formatCode>General</c:formatCode>
                <c:ptCount val="36"/>
                <c:pt idx="0">
                  <c:v>0</c:v>
                </c:pt>
                <c:pt idx="1">
                  <c:v>1.5873015873015872</c:v>
                </c:pt>
                <c:pt idx="2">
                  <c:v>2.1164021164021163</c:v>
                </c:pt>
                <c:pt idx="3">
                  <c:v>6.6137566137566131</c:v>
                </c:pt>
                <c:pt idx="4">
                  <c:v>10.582010582010582</c:v>
                </c:pt>
                <c:pt idx="5">
                  <c:v>13.227513227513226</c:v>
                </c:pt>
                <c:pt idx="6">
                  <c:v>10.582010582010582</c:v>
                </c:pt>
                <c:pt idx="7">
                  <c:v>4.2328042328042326</c:v>
                </c:pt>
                <c:pt idx="8">
                  <c:v>3.9682539682539679</c:v>
                </c:pt>
                <c:pt idx="9">
                  <c:v>1.3227513227513228</c:v>
                </c:pt>
                <c:pt idx="10">
                  <c:v>0</c:v>
                </c:pt>
                <c:pt idx="11">
                  <c:v>0.79365079365079361</c:v>
                </c:pt>
                <c:pt idx="12">
                  <c:v>1.0582010582010581</c:v>
                </c:pt>
                <c:pt idx="13">
                  <c:v>0.79365079365079361</c:v>
                </c:pt>
                <c:pt idx="14">
                  <c:v>1.8518518518518516</c:v>
                </c:pt>
                <c:pt idx="15">
                  <c:v>3.9682539682539679</c:v>
                </c:pt>
                <c:pt idx="16">
                  <c:v>7.4074074074074066</c:v>
                </c:pt>
                <c:pt idx="17">
                  <c:v>6.3492063492063489</c:v>
                </c:pt>
                <c:pt idx="18">
                  <c:v>4.7619047619047619</c:v>
                </c:pt>
                <c:pt idx="19">
                  <c:v>2.9100529100529098</c:v>
                </c:pt>
                <c:pt idx="20">
                  <c:v>2.9100529100529098</c:v>
                </c:pt>
                <c:pt idx="21">
                  <c:v>2.3809523809523809</c:v>
                </c:pt>
                <c:pt idx="22">
                  <c:v>1.3227513227513228</c:v>
                </c:pt>
                <c:pt idx="23">
                  <c:v>0.79365079365079361</c:v>
                </c:pt>
                <c:pt idx="24">
                  <c:v>0.26455026455026454</c:v>
                </c:pt>
                <c:pt idx="25">
                  <c:v>0.79365079365079361</c:v>
                </c:pt>
                <c:pt idx="26">
                  <c:v>0.52910052910052907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E557-4823-8ACF-6DFB32931978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reefs'!$H$902:$H$937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1.0582010582010581</c:v>
                </c:pt>
                <c:pt idx="4">
                  <c:v>1.8518518518518516</c:v>
                </c:pt>
                <c:pt idx="5">
                  <c:v>0.79365079365079361</c:v>
                </c:pt>
                <c:pt idx="6">
                  <c:v>0.52910052910052907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0.26455026455026454</c:v>
                </c:pt>
                <c:pt idx="12">
                  <c:v>0</c:v>
                </c:pt>
                <c:pt idx="13">
                  <c:v>0</c:v>
                </c:pt>
                <c:pt idx="14">
                  <c:v>0.26455026455026454</c:v>
                </c:pt>
                <c:pt idx="15">
                  <c:v>0.79365079365079361</c:v>
                </c:pt>
                <c:pt idx="16">
                  <c:v>0.79365079365079361</c:v>
                </c:pt>
                <c:pt idx="17">
                  <c:v>0</c:v>
                </c:pt>
                <c:pt idx="18">
                  <c:v>0.26455026455026454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0.26455026455026454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E557-4823-8ACF-6DFB32931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5945359"/>
        <c:axId val="1609468809"/>
      </c:barChart>
      <c:catAx>
        <c:axId val="5059453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6568593856323509"/>
              <c:y val="0.9283057195975502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09468809"/>
        <c:crosses val="autoZero"/>
        <c:auto val="1"/>
        <c:lblAlgn val="ctr"/>
        <c:lblOffset val="100"/>
        <c:noMultiLvlLbl val="1"/>
      </c:catAx>
      <c:valAx>
        <c:axId val="160946880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05945359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SO_35A - L088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1841651499390525E-2"/>
          <c:y val="0.10763580186662566"/>
          <c:w val="0.858869143749039"/>
          <c:h val="0.59020723972003497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reefs'!$G$938:$G$973</c:f>
              <c:numCache>
                <c:formatCode>General</c:formatCode>
                <c:ptCount val="36"/>
                <c:pt idx="0">
                  <c:v>0</c:v>
                </c:pt>
                <c:pt idx="1">
                  <c:v>0.22727272727272727</c:v>
                </c:pt>
                <c:pt idx="2">
                  <c:v>1.3636363636363635</c:v>
                </c:pt>
                <c:pt idx="3">
                  <c:v>6.1363636363636367</c:v>
                </c:pt>
                <c:pt idx="4">
                  <c:v>16.818181818181817</c:v>
                </c:pt>
                <c:pt idx="5">
                  <c:v>17.045454545454543</c:v>
                </c:pt>
                <c:pt idx="6">
                  <c:v>12.045454545454545</c:v>
                </c:pt>
                <c:pt idx="7">
                  <c:v>8.4090909090909083</c:v>
                </c:pt>
                <c:pt idx="8">
                  <c:v>2.7272727272727271</c:v>
                </c:pt>
                <c:pt idx="9">
                  <c:v>0.90909090909090906</c:v>
                </c:pt>
                <c:pt idx="10">
                  <c:v>1.1363636363636365</c:v>
                </c:pt>
                <c:pt idx="11">
                  <c:v>0.22727272727272727</c:v>
                </c:pt>
                <c:pt idx="12">
                  <c:v>0.45454545454545453</c:v>
                </c:pt>
                <c:pt idx="13">
                  <c:v>0.90909090909090906</c:v>
                </c:pt>
                <c:pt idx="14">
                  <c:v>2.7272727272727271</c:v>
                </c:pt>
                <c:pt idx="15">
                  <c:v>3.4090909090909087</c:v>
                </c:pt>
                <c:pt idx="16">
                  <c:v>3.8636363636363633</c:v>
                </c:pt>
                <c:pt idx="17">
                  <c:v>4.5454545454545459</c:v>
                </c:pt>
                <c:pt idx="18">
                  <c:v>3.1818181818181817</c:v>
                </c:pt>
                <c:pt idx="19">
                  <c:v>3.6363636363636362</c:v>
                </c:pt>
                <c:pt idx="20">
                  <c:v>1.8181818181818181</c:v>
                </c:pt>
                <c:pt idx="21">
                  <c:v>1.5909090909090908</c:v>
                </c:pt>
                <c:pt idx="22">
                  <c:v>0.45454545454545453</c:v>
                </c:pt>
                <c:pt idx="23">
                  <c:v>1.1363636363636365</c:v>
                </c:pt>
                <c:pt idx="24">
                  <c:v>0</c:v>
                </c:pt>
                <c:pt idx="25">
                  <c:v>0.22727272727272727</c:v>
                </c:pt>
                <c:pt idx="26">
                  <c:v>0.22727272727272727</c:v>
                </c:pt>
                <c:pt idx="27">
                  <c:v>0</c:v>
                </c:pt>
                <c:pt idx="28">
                  <c:v>0.22727272727272727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5203-49B7-B34F-FD4DE4CEC9E2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reefs'!$H$938:$H$973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0.45454545454545453</c:v>
                </c:pt>
                <c:pt idx="3">
                  <c:v>0.45454545454545453</c:v>
                </c:pt>
                <c:pt idx="4">
                  <c:v>1.5909090909090908</c:v>
                </c:pt>
                <c:pt idx="5">
                  <c:v>0</c:v>
                </c:pt>
                <c:pt idx="6">
                  <c:v>0</c:v>
                </c:pt>
                <c:pt idx="7">
                  <c:v>0.22727272727272727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0.22727272727272727</c:v>
                </c:pt>
                <c:pt idx="14">
                  <c:v>0.22727272727272727</c:v>
                </c:pt>
                <c:pt idx="15">
                  <c:v>0</c:v>
                </c:pt>
                <c:pt idx="16">
                  <c:v>0.22727272727272727</c:v>
                </c:pt>
                <c:pt idx="17">
                  <c:v>0</c:v>
                </c:pt>
                <c:pt idx="18">
                  <c:v>0.22727272727272727</c:v>
                </c:pt>
                <c:pt idx="19">
                  <c:v>0.22727272727272727</c:v>
                </c:pt>
                <c:pt idx="20">
                  <c:v>0.22727272727272727</c:v>
                </c:pt>
                <c:pt idx="21">
                  <c:v>0.22727272727272727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0.22727272727272727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5203-49B7-B34F-FD4DE4CEC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7041347"/>
        <c:axId val="1442335811"/>
      </c:barChart>
      <c:catAx>
        <c:axId val="14270413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6568593856323509"/>
              <c:y val="0.9248334973753280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42335811"/>
        <c:crosses val="autoZero"/>
        <c:auto val="1"/>
        <c:lblAlgn val="ctr"/>
        <c:lblOffset val="100"/>
        <c:noMultiLvlLbl val="1"/>
      </c:catAx>
      <c:valAx>
        <c:axId val="144233581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27041347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SO_35B - L086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1841651499390525E-2"/>
          <c:y val="0.10763580186662566"/>
          <c:w val="0.858869143749039"/>
          <c:h val="0.61451279527559055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reefs'!$G$974:$G$1009</c:f>
              <c:numCache>
                <c:formatCode>General</c:formatCode>
                <c:ptCount val="36"/>
                <c:pt idx="0">
                  <c:v>0</c:v>
                </c:pt>
                <c:pt idx="1">
                  <c:v>0.22421524663677131</c:v>
                </c:pt>
                <c:pt idx="2">
                  <c:v>3.811659192825112</c:v>
                </c:pt>
                <c:pt idx="3">
                  <c:v>7.623318385650224</c:v>
                </c:pt>
                <c:pt idx="4">
                  <c:v>19.955156950672645</c:v>
                </c:pt>
                <c:pt idx="5">
                  <c:v>13.901345291479823</c:v>
                </c:pt>
                <c:pt idx="6">
                  <c:v>9.8654708520179373</c:v>
                </c:pt>
                <c:pt idx="7">
                  <c:v>5.6053811659192831</c:v>
                </c:pt>
                <c:pt idx="8">
                  <c:v>1.1210762331838564</c:v>
                </c:pt>
                <c:pt idx="9">
                  <c:v>1.1210762331838564</c:v>
                </c:pt>
                <c:pt idx="10">
                  <c:v>0.44843049327354262</c:v>
                </c:pt>
                <c:pt idx="11">
                  <c:v>0.89686098654708524</c:v>
                </c:pt>
                <c:pt idx="12">
                  <c:v>2.2421524663677128</c:v>
                </c:pt>
                <c:pt idx="13">
                  <c:v>1.5695067264573992</c:v>
                </c:pt>
                <c:pt idx="14">
                  <c:v>3.1390134529147984</c:v>
                </c:pt>
                <c:pt idx="15">
                  <c:v>2.6905829596412558</c:v>
                </c:pt>
                <c:pt idx="16">
                  <c:v>5.1569506726457401</c:v>
                </c:pt>
                <c:pt idx="17">
                  <c:v>4.4843049327354256</c:v>
                </c:pt>
                <c:pt idx="18">
                  <c:v>4.9327354260089686</c:v>
                </c:pt>
                <c:pt idx="19">
                  <c:v>3.811659192825112</c:v>
                </c:pt>
                <c:pt idx="20">
                  <c:v>0.67264573991031396</c:v>
                </c:pt>
                <c:pt idx="21">
                  <c:v>0.67264573991031396</c:v>
                </c:pt>
                <c:pt idx="22">
                  <c:v>0.22421524663677131</c:v>
                </c:pt>
                <c:pt idx="23">
                  <c:v>0.89686098654708524</c:v>
                </c:pt>
                <c:pt idx="24">
                  <c:v>0</c:v>
                </c:pt>
                <c:pt idx="25">
                  <c:v>0</c:v>
                </c:pt>
                <c:pt idx="26">
                  <c:v>0.22421524663677131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7BA7-4429-B79D-21FCC9B57E9C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reefs'!$H$974:$H$1009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0.67264573991031396</c:v>
                </c:pt>
                <c:pt idx="4">
                  <c:v>0.44843049327354262</c:v>
                </c:pt>
                <c:pt idx="5">
                  <c:v>0</c:v>
                </c:pt>
                <c:pt idx="6">
                  <c:v>0.22421524663677131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0.22421524663677131</c:v>
                </c:pt>
                <c:pt idx="11">
                  <c:v>0.22421524663677131</c:v>
                </c:pt>
                <c:pt idx="12">
                  <c:v>0.22421524663677131</c:v>
                </c:pt>
                <c:pt idx="13">
                  <c:v>0.67264573991031396</c:v>
                </c:pt>
                <c:pt idx="14">
                  <c:v>0.22421524663677131</c:v>
                </c:pt>
                <c:pt idx="15">
                  <c:v>0</c:v>
                </c:pt>
                <c:pt idx="16">
                  <c:v>0.44843049327354262</c:v>
                </c:pt>
                <c:pt idx="17">
                  <c:v>0.44843049327354262</c:v>
                </c:pt>
                <c:pt idx="18">
                  <c:v>0.22421524663677131</c:v>
                </c:pt>
                <c:pt idx="19">
                  <c:v>0</c:v>
                </c:pt>
                <c:pt idx="20">
                  <c:v>0.22421524663677131</c:v>
                </c:pt>
                <c:pt idx="21">
                  <c:v>0.44843049327354262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7BA7-4429-B79D-21FCC9B57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9067568"/>
        <c:axId val="1222348721"/>
      </c:barChart>
      <c:catAx>
        <c:axId val="399067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610563089336055"/>
              <c:y val="0.9317779418197725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22348721"/>
        <c:crosses val="autoZero"/>
        <c:auto val="1"/>
        <c:lblAlgn val="ctr"/>
        <c:lblOffset val="100"/>
        <c:noMultiLvlLbl val="1"/>
      </c:catAx>
      <c:valAx>
        <c:axId val="122234872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990675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AltSub_16A - H49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7.779241001045914E-2"/>
          <c:y val="0.11253942164576453"/>
          <c:w val="0.84787875473899088"/>
          <c:h val="0.58066300306211727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'B1 diver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'B1 diver monitored reefs'!$G$146:$G$181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1.3953488372093024</c:v>
                </c:pt>
                <c:pt idx="3">
                  <c:v>2.3255813953488373</c:v>
                </c:pt>
                <c:pt idx="4">
                  <c:v>3.2558139534883721</c:v>
                </c:pt>
                <c:pt idx="5">
                  <c:v>6.0465116279069768</c:v>
                </c:pt>
                <c:pt idx="6">
                  <c:v>4.6511627906976747</c:v>
                </c:pt>
                <c:pt idx="7">
                  <c:v>2.7906976744186047</c:v>
                </c:pt>
                <c:pt idx="8">
                  <c:v>0.93023255813953487</c:v>
                </c:pt>
                <c:pt idx="9">
                  <c:v>1.3953488372093024</c:v>
                </c:pt>
                <c:pt idx="10">
                  <c:v>0.46511627906976744</c:v>
                </c:pt>
                <c:pt idx="11">
                  <c:v>0.46511627906976744</c:v>
                </c:pt>
                <c:pt idx="12">
                  <c:v>0.46511627906976744</c:v>
                </c:pt>
                <c:pt idx="13">
                  <c:v>2.3255813953488373</c:v>
                </c:pt>
                <c:pt idx="14">
                  <c:v>2.7906976744186047</c:v>
                </c:pt>
                <c:pt idx="15">
                  <c:v>5.1162790697674421</c:v>
                </c:pt>
                <c:pt idx="16">
                  <c:v>8.3720930232558146</c:v>
                </c:pt>
                <c:pt idx="17">
                  <c:v>7.9069767441860463</c:v>
                </c:pt>
                <c:pt idx="18">
                  <c:v>5.5813953488372094</c:v>
                </c:pt>
                <c:pt idx="19">
                  <c:v>7.441860465116279</c:v>
                </c:pt>
                <c:pt idx="20">
                  <c:v>7.9069767441860463</c:v>
                </c:pt>
                <c:pt idx="21">
                  <c:v>6.9767441860465116</c:v>
                </c:pt>
                <c:pt idx="22">
                  <c:v>4.6511627906976747</c:v>
                </c:pt>
                <c:pt idx="23">
                  <c:v>3.7209302325581395</c:v>
                </c:pt>
                <c:pt idx="24">
                  <c:v>3.7209302325581395</c:v>
                </c:pt>
                <c:pt idx="25">
                  <c:v>0.93023255813953487</c:v>
                </c:pt>
                <c:pt idx="26">
                  <c:v>0.46511627906976744</c:v>
                </c:pt>
                <c:pt idx="27">
                  <c:v>0.46511627906976744</c:v>
                </c:pt>
                <c:pt idx="28">
                  <c:v>0.46511627906976744</c:v>
                </c:pt>
                <c:pt idx="29">
                  <c:v>0</c:v>
                </c:pt>
                <c:pt idx="30">
                  <c:v>0</c:v>
                </c:pt>
                <c:pt idx="31">
                  <c:v>1.3953488372093024</c:v>
                </c:pt>
                <c:pt idx="32">
                  <c:v>0</c:v>
                </c:pt>
                <c:pt idx="33">
                  <c:v>0</c:v>
                </c:pt>
                <c:pt idx="34">
                  <c:v>0.46511627906976744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22D2-49E0-8718-422E0DF65037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'B1 diver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'B1 diver monitored reefs'!$H$146:$H$181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0.46511627906976744</c:v>
                </c:pt>
                <c:pt idx="13">
                  <c:v>0</c:v>
                </c:pt>
                <c:pt idx="14">
                  <c:v>0.93023255813953487</c:v>
                </c:pt>
                <c:pt idx="15">
                  <c:v>0.93023255813953487</c:v>
                </c:pt>
                <c:pt idx="16">
                  <c:v>0.93023255813953487</c:v>
                </c:pt>
                <c:pt idx="17">
                  <c:v>1.3953488372093024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0.46511627906976744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22D2-49E0-8718-422E0DF65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5070927"/>
        <c:axId val="412724745"/>
      </c:barChart>
      <c:catAx>
        <c:axId val="3950709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7160445222125014"/>
              <c:y val="0.9148058836395449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12724745"/>
        <c:crosses val="autoZero"/>
        <c:auto val="1"/>
        <c:lblAlgn val="ctr"/>
        <c:lblOffset val="100"/>
        <c:noMultiLvlLbl val="1"/>
      </c:catAx>
      <c:valAx>
        <c:axId val="41272474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95070927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632997721123197"/>
          <c:y val="0.12453069105560635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SO_01 - L003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1841651499390525E-2"/>
          <c:y val="0.10763580186662566"/>
          <c:w val="0.858869143749039"/>
          <c:h val="0.55548501749781276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reefs'!$G$1010:$G$1045</c:f>
              <c:numCache>
                <c:formatCode>General</c:formatCode>
                <c:ptCount val="36"/>
                <c:pt idx="0">
                  <c:v>0</c:v>
                </c:pt>
                <c:pt idx="1">
                  <c:v>0.32679738562091504</c:v>
                </c:pt>
                <c:pt idx="2">
                  <c:v>0</c:v>
                </c:pt>
                <c:pt idx="3">
                  <c:v>1.3071895424836601</c:v>
                </c:pt>
                <c:pt idx="4">
                  <c:v>7.5163398692810457</c:v>
                </c:pt>
                <c:pt idx="5">
                  <c:v>3.594771241830065</c:v>
                </c:pt>
                <c:pt idx="6">
                  <c:v>4.2483660130718954</c:v>
                </c:pt>
                <c:pt idx="7">
                  <c:v>2.2875816993464051</c:v>
                </c:pt>
                <c:pt idx="8">
                  <c:v>0.98039215686274506</c:v>
                </c:pt>
                <c:pt idx="9">
                  <c:v>0.32679738562091504</c:v>
                </c:pt>
                <c:pt idx="10">
                  <c:v>0.98039215686274506</c:v>
                </c:pt>
                <c:pt idx="11">
                  <c:v>3.2679738562091507</c:v>
                </c:pt>
                <c:pt idx="12">
                  <c:v>3.9215686274509802</c:v>
                </c:pt>
                <c:pt idx="13">
                  <c:v>3.2679738562091507</c:v>
                </c:pt>
                <c:pt idx="14">
                  <c:v>6.8627450980392162</c:v>
                </c:pt>
                <c:pt idx="15">
                  <c:v>7.5163398692810457</c:v>
                </c:pt>
                <c:pt idx="16">
                  <c:v>12.418300653594772</c:v>
                </c:pt>
                <c:pt idx="17">
                  <c:v>9.477124183006536</c:v>
                </c:pt>
                <c:pt idx="18">
                  <c:v>8.8235294117647065</c:v>
                </c:pt>
                <c:pt idx="19">
                  <c:v>4.5751633986928102</c:v>
                </c:pt>
                <c:pt idx="20">
                  <c:v>4.9019607843137258</c:v>
                </c:pt>
                <c:pt idx="21">
                  <c:v>3.2679738562091507</c:v>
                </c:pt>
                <c:pt idx="22">
                  <c:v>1.6339869281045754</c:v>
                </c:pt>
                <c:pt idx="23">
                  <c:v>1.3071895424836601</c:v>
                </c:pt>
                <c:pt idx="24">
                  <c:v>0.32679738562091504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D9C9-466B-B9AA-C2B5F76CBAAC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reefs'!$H$1010:$H$1045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0.32679738562091504</c:v>
                </c:pt>
                <c:pt idx="5">
                  <c:v>0.32679738562091504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1.3071895424836601</c:v>
                </c:pt>
                <c:pt idx="14">
                  <c:v>0.65359477124183007</c:v>
                </c:pt>
                <c:pt idx="15">
                  <c:v>1.6339869281045754</c:v>
                </c:pt>
                <c:pt idx="16">
                  <c:v>0.32679738562091504</c:v>
                </c:pt>
                <c:pt idx="17">
                  <c:v>0.32679738562091504</c:v>
                </c:pt>
                <c:pt idx="18">
                  <c:v>1.3071895424836601</c:v>
                </c:pt>
                <c:pt idx="19">
                  <c:v>0.32679738562091504</c:v>
                </c:pt>
                <c:pt idx="20">
                  <c:v>0.32679738562091504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D9C9-466B-B9AA-C2B5F76CB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15717363"/>
        <c:axId val="1011273025"/>
      </c:barChart>
      <c:catAx>
        <c:axId val="21157173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610563089336055"/>
              <c:y val="0.9248334973753280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11273025"/>
        <c:crosses val="autoZero"/>
        <c:auto val="1"/>
        <c:lblAlgn val="ctr"/>
        <c:lblOffset val="100"/>
        <c:noMultiLvlLbl val="1"/>
      </c:catAx>
      <c:valAx>
        <c:axId val="101127302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115717363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SO_58 - L057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1841651499390525E-2"/>
          <c:y val="0.10763580186662566"/>
          <c:w val="0.858869143749039"/>
          <c:h val="0.61104057305336834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reefs'!$G$1046:$G$1081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1.893939393939394</c:v>
                </c:pt>
                <c:pt idx="3">
                  <c:v>5.3030303030303028</c:v>
                </c:pt>
                <c:pt idx="4">
                  <c:v>9.0909090909090917</c:v>
                </c:pt>
                <c:pt idx="5">
                  <c:v>10.606060606060606</c:v>
                </c:pt>
                <c:pt idx="6">
                  <c:v>9.8484848484848477</c:v>
                </c:pt>
                <c:pt idx="7">
                  <c:v>7.5757575757575761</c:v>
                </c:pt>
                <c:pt idx="8">
                  <c:v>4.1666666666666661</c:v>
                </c:pt>
                <c:pt idx="9">
                  <c:v>0.37878787878787878</c:v>
                </c:pt>
                <c:pt idx="10">
                  <c:v>1.1363636363636365</c:v>
                </c:pt>
                <c:pt idx="11">
                  <c:v>0.75757575757575757</c:v>
                </c:pt>
                <c:pt idx="12">
                  <c:v>0.75757575757575757</c:v>
                </c:pt>
                <c:pt idx="13">
                  <c:v>4.5454545454545459</c:v>
                </c:pt>
                <c:pt idx="14">
                  <c:v>4.9242424242424239</c:v>
                </c:pt>
                <c:pt idx="15">
                  <c:v>7.1969696969696972</c:v>
                </c:pt>
                <c:pt idx="16">
                  <c:v>5.6818181818181817</c:v>
                </c:pt>
                <c:pt idx="17">
                  <c:v>5.6818181818181817</c:v>
                </c:pt>
                <c:pt idx="18">
                  <c:v>4.5454545454545459</c:v>
                </c:pt>
                <c:pt idx="19">
                  <c:v>3.4090909090909087</c:v>
                </c:pt>
                <c:pt idx="20">
                  <c:v>2.6515151515151514</c:v>
                </c:pt>
                <c:pt idx="21">
                  <c:v>1.5151515151515151</c:v>
                </c:pt>
                <c:pt idx="22">
                  <c:v>0.37878787878787878</c:v>
                </c:pt>
                <c:pt idx="23">
                  <c:v>1.893939393939394</c:v>
                </c:pt>
                <c:pt idx="24">
                  <c:v>0.37878787878787878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49C0-4355-B0F4-0FD0C8F7E6DC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reefs'!$H$1046:$H$1081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0.37878787878787878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0.37878787878787878</c:v>
                </c:pt>
                <c:pt idx="8">
                  <c:v>0.37878787878787878</c:v>
                </c:pt>
                <c:pt idx="9">
                  <c:v>0</c:v>
                </c:pt>
                <c:pt idx="10">
                  <c:v>0.37878787878787878</c:v>
                </c:pt>
                <c:pt idx="11">
                  <c:v>1.1363636363636365</c:v>
                </c:pt>
                <c:pt idx="12">
                  <c:v>0</c:v>
                </c:pt>
                <c:pt idx="13">
                  <c:v>0.37878787878787878</c:v>
                </c:pt>
                <c:pt idx="14">
                  <c:v>0.37878787878787878</c:v>
                </c:pt>
                <c:pt idx="15">
                  <c:v>0</c:v>
                </c:pt>
                <c:pt idx="16">
                  <c:v>0.75757575757575757</c:v>
                </c:pt>
                <c:pt idx="17">
                  <c:v>0.37878787878787878</c:v>
                </c:pt>
                <c:pt idx="18">
                  <c:v>0</c:v>
                </c:pt>
                <c:pt idx="19">
                  <c:v>0.37878787878787878</c:v>
                </c:pt>
                <c:pt idx="20">
                  <c:v>0.37878787878787878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0.37878787878787878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49C0-4355-B0F4-0FD0C8F7E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60750299"/>
        <c:axId val="153891912"/>
      </c:barChart>
      <c:catAx>
        <c:axId val="8607502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7648840769903755"/>
              <c:y val="0.9248334973753280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53891912"/>
        <c:crosses val="autoZero"/>
        <c:auto val="1"/>
        <c:lblAlgn val="ctr"/>
        <c:lblOffset val="100"/>
        <c:noMultiLvlLbl val="1"/>
      </c:catAx>
      <c:valAx>
        <c:axId val="15389191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60750299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SO_59 - L058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1841651499390525E-2"/>
          <c:y val="0.10763580186662566"/>
          <c:w val="0.858869143749039"/>
          <c:h val="0.59715168416447939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reefs'!$G$1082:$G$1117</c:f>
              <c:numCache>
                <c:formatCode>General</c:formatCode>
                <c:ptCount val="36"/>
                <c:pt idx="0">
                  <c:v>0</c:v>
                </c:pt>
                <c:pt idx="1">
                  <c:v>0.33277870216306155</c:v>
                </c:pt>
                <c:pt idx="2">
                  <c:v>1.6638935108153077</c:v>
                </c:pt>
                <c:pt idx="3">
                  <c:v>5.3244592346089847</c:v>
                </c:pt>
                <c:pt idx="4">
                  <c:v>10.981697171381031</c:v>
                </c:pt>
                <c:pt idx="5">
                  <c:v>15.141430948419302</c:v>
                </c:pt>
                <c:pt idx="6">
                  <c:v>14.64226289517471</c:v>
                </c:pt>
                <c:pt idx="7">
                  <c:v>7.6539101497504163</c:v>
                </c:pt>
                <c:pt idx="8">
                  <c:v>3.8269550748752081</c:v>
                </c:pt>
                <c:pt idx="9">
                  <c:v>1.6638935108153077</c:v>
                </c:pt>
                <c:pt idx="10">
                  <c:v>0.33277870216306155</c:v>
                </c:pt>
                <c:pt idx="11">
                  <c:v>0.83194675540765384</c:v>
                </c:pt>
                <c:pt idx="12">
                  <c:v>0.83194675540765384</c:v>
                </c:pt>
                <c:pt idx="13">
                  <c:v>1.1647254575707155</c:v>
                </c:pt>
                <c:pt idx="14">
                  <c:v>1.9966722129783694</c:v>
                </c:pt>
                <c:pt idx="15">
                  <c:v>2.828618968386023</c:v>
                </c:pt>
                <c:pt idx="16">
                  <c:v>5.3244592346089847</c:v>
                </c:pt>
                <c:pt idx="17">
                  <c:v>3.3277870216306153</c:v>
                </c:pt>
                <c:pt idx="18">
                  <c:v>3.494176372712146</c:v>
                </c:pt>
                <c:pt idx="19">
                  <c:v>3.8269550748752081</c:v>
                </c:pt>
                <c:pt idx="20">
                  <c:v>1.9966722129783694</c:v>
                </c:pt>
                <c:pt idx="21">
                  <c:v>1.9966722129783694</c:v>
                </c:pt>
                <c:pt idx="22">
                  <c:v>0.49916805324459235</c:v>
                </c:pt>
                <c:pt idx="23">
                  <c:v>0.83194675540765384</c:v>
                </c:pt>
                <c:pt idx="24">
                  <c:v>0.16638935108153077</c:v>
                </c:pt>
                <c:pt idx="25">
                  <c:v>0.33277870216306155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27D8-4CCE-AEE9-060D66BBB415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reefs'!$H$1082:$H$1117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0.49916805324459235</c:v>
                </c:pt>
                <c:pt idx="3">
                  <c:v>0.83194675540765384</c:v>
                </c:pt>
                <c:pt idx="4">
                  <c:v>2.828618968386023</c:v>
                </c:pt>
                <c:pt idx="5">
                  <c:v>0.49916805324459235</c:v>
                </c:pt>
                <c:pt idx="6">
                  <c:v>0.33277870216306155</c:v>
                </c:pt>
                <c:pt idx="7">
                  <c:v>0.16638935108153077</c:v>
                </c:pt>
                <c:pt idx="8">
                  <c:v>0.16638935108153077</c:v>
                </c:pt>
                <c:pt idx="9">
                  <c:v>0.16638935108153077</c:v>
                </c:pt>
                <c:pt idx="10">
                  <c:v>0</c:v>
                </c:pt>
                <c:pt idx="11">
                  <c:v>0.33277870216306155</c:v>
                </c:pt>
                <c:pt idx="12">
                  <c:v>0.16638935108153077</c:v>
                </c:pt>
                <c:pt idx="13">
                  <c:v>0.33277870216306155</c:v>
                </c:pt>
                <c:pt idx="14">
                  <c:v>0.16638935108153077</c:v>
                </c:pt>
                <c:pt idx="15">
                  <c:v>0.33277870216306155</c:v>
                </c:pt>
                <c:pt idx="16">
                  <c:v>0.49916805324459235</c:v>
                </c:pt>
                <c:pt idx="17">
                  <c:v>0.49916805324459235</c:v>
                </c:pt>
                <c:pt idx="18">
                  <c:v>0.33277870216306155</c:v>
                </c:pt>
                <c:pt idx="19">
                  <c:v>0</c:v>
                </c:pt>
                <c:pt idx="20">
                  <c:v>0.33277870216306155</c:v>
                </c:pt>
                <c:pt idx="21">
                  <c:v>0.16638935108153077</c:v>
                </c:pt>
                <c:pt idx="22">
                  <c:v>0.16638935108153077</c:v>
                </c:pt>
                <c:pt idx="23">
                  <c:v>0</c:v>
                </c:pt>
                <c:pt idx="24">
                  <c:v>0.16638935108153077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27D8-4CCE-AEE9-060D66BBB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0037457"/>
        <c:axId val="2091628301"/>
      </c:barChart>
      <c:catAx>
        <c:axId val="25003745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871062992125976"/>
              <c:y val="0.9283057195975502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91628301"/>
        <c:crosses val="autoZero"/>
        <c:auto val="1"/>
        <c:lblAlgn val="ctr"/>
        <c:lblOffset val="100"/>
        <c:noMultiLvlLbl val="1"/>
      </c:catAx>
      <c:valAx>
        <c:axId val="209162830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50037457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SO_60 - L059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1841651499390525E-2"/>
          <c:y val="0.10763580186662566"/>
          <c:w val="0.858869143749039"/>
          <c:h val="0.57631835083114613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reefs'!$G$1118:$G$1153</c:f>
              <c:numCache>
                <c:formatCode>General</c:formatCode>
                <c:ptCount val="36"/>
                <c:pt idx="0">
                  <c:v>0</c:v>
                </c:pt>
                <c:pt idx="1">
                  <c:v>0.26455026455026454</c:v>
                </c:pt>
                <c:pt idx="2">
                  <c:v>1.3227513227513228</c:v>
                </c:pt>
                <c:pt idx="3">
                  <c:v>7.1428571428571423</c:v>
                </c:pt>
                <c:pt idx="4">
                  <c:v>12.433862433862434</c:v>
                </c:pt>
                <c:pt idx="5">
                  <c:v>13.756613756613756</c:v>
                </c:pt>
                <c:pt idx="6">
                  <c:v>8.4656084656084651</c:v>
                </c:pt>
                <c:pt idx="7">
                  <c:v>3.7037037037037033</c:v>
                </c:pt>
                <c:pt idx="8">
                  <c:v>3.7037037037037033</c:v>
                </c:pt>
                <c:pt idx="9">
                  <c:v>1.5873015873015872</c:v>
                </c:pt>
                <c:pt idx="10">
                  <c:v>0.26455026455026454</c:v>
                </c:pt>
                <c:pt idx="11">
                  <c:v>2.6455026455026456</c:v>
                </c:pt>
                <c:pt idx="12">
                  <c:v>3.4391534391534391</c:v>
                </c:pt>
                <c:pt idx="13">
                  <c:v>2.9100529100529098</c:v>
                </c:pt>
                <c:pt idx="14">
                  <c:v>7.1428571428571423</c:v>
                </c:pt>
                <c:pt idx="15">
                  <c:v>5.0264550264550261</c:v>
                </c:pt>
                <c:pt idx="16">
                  <c:v>7.9365079365079358</c:v>
                </c:pt>
                <c:pt idx="17">
                  <c:v>4.7619047619047619</c:v>
                </c:pt>
                <c:pt idx="18">
                  <c:v>2.1164021164021163</c:v>
                </c:pt>
                <c:pt idx="19">
                  <c:v>2.3809523809523809</c:v>
                </c:pt>
                <c:pt idx="20">
                  <c:v>0.79365079365079361</c:v>
                </c:pt>
                <c:pt idx="21">
                  <c:v>0</c:v>
                </c:pt>
                <c:pt idx="22">
                  <c:v>0</c:v>
                </c:pt>
                <c:pt idx="23">
                  <c:v>0.26455026455026454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0.26455026455026454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FF4A-43D8-B443-5681B2FB3748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reefs'!$H$1118:$H$1153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0.26455026455026454</c:v>
                </c:pt>
                <c:pt idx="3">
                  <c:v>1.5873015873015872</c:v>
                </c:pt>
                <c:pt idx="4">
                  <c:v>0.79365079365079361</c:v>
                </c:pt>
                <c:pt idx="5">
                  <c:v>1.3227513227513228</c:v>
                </c:pt>
                <c:pt idx="6">
                  <c:v>1.0582010582010581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0.52910052910052907</c:v>
                </c:pt>
                <c:pt idx="12">
                  <c:v>0</c:v>
                </c:pt>
                <c:pt idx="13">
                  <c:v>0.26455026455026454</c:v>
                </c:pt>
                <c:pt idx="14">
                  <c:v>0.52910052910052907</c:v>
                </c:pt>
                <c:pt idx="15">
                  <c:v>0.26455026455026454</c:v>
                </c:pt>
                <c:pt idx="16">
                  <c:v>0.26455026455026454</c:v>
                </c:pt>
                <c:pt idx="17">
                  <c:v>0.26455026455026454</c:v>
                </c:pt>
                <c:pt idx="18">
                  <c:v>0</c:v>
                </c:pt>
                <c:pt idx="19">
                  <c:v>0.26455026455026454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0.26455026455026454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FF4A-43D8-B443-5681B2FB3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1995821"/>
        <c:axId val="1495989380"/>
      </c:barChart>
      <c:catAx>
        <c:axId val="63199582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610563089336055"/>
              <c:y val="0.9283057195975502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95989380"/>
        <c:crosses val="autoZero"/>
        <c:auto val="1"/>
        <c:lblAlgn val="ctr"/>
        <c:lblOffset val="100"/>
        <c:noMultiLvlLbl val="1"/>
      </c:catAx>
      <c:valAx>
        <c:axId val="149598938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3199582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SO_61 - L060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1841651499390525E-2"/>
          <c:y val="0.10763580186662566"/>
          <c:w val="0.858869143749039"/>
          <c:h val="0.55548501749781276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reefs'!$G$1154:$G$1189</c:f>
              <c:numCache>
                <c:formatCode>General</c:formatCode>
                <c:ptCount val="36"/>
                <c:pt idx="0">
                  <c:v>0</c:v>
                </c:pt>
                <c:pt idx="1">
                  <c:v>0.48309178743961351</c:v>
                </c:pt>
                <c:pt idx="2">
                  <c:v>2.8985507246376812</c:v>
                </c:pt>
                <c:pt idx="3">
                  <c:v>5.7971014492753623</c:v>
                </c:pt>
                <c:pt idx="4">
                  <c:v>12.560386473429952</c:v>
                </c:pt>
                <c:pt idx="5">
                  <c:v>8.2125603864734309</c:v>
                </c:pt>
                <c:pt idx="6">
                  <c:v>6.0386473429951693</c:v>
                </c:pt>
                <c:pt idx="7">
                  <c:v>1.4492753623188406</c:v>
                </c:pt>
                <c:pt idx="8">
                  <c:v>1.932367149758454</c:v>
                </c:pt>
                <c:pt idx="9">
                  <c:v>1.2077294685990339</c:v>
                </c:pt>
                <c:pt idx="10">
                  <c:v>0.72463768115942029</c:v>
                </c:pt>
                <c:pt idx="11">
                  <c:v>3.1400966183574881</c:v>
                </c:pt>
                <c:pt idx="12">
                  <c:v>4.5893719806763285</c:v>
                </c:pt>
                <c:pt idx="13">
                  <c:v>5.7971014492753623</c:v>
                </c:pt>
                <c:pt idx="14">
                  <c:v>7.9710144927536222</c:v>
                </c:pt>
                <c:pt idx="15">
                  <c:v>8.695652173913043</c:v>
                </c:pt>
                <c:pt idx="16">
                  <c:v>7.7294685990338161</c:v>
                </c:pt>
                <c:pt idx="17">
                  <c:v>5.3140096618357484</c:v>
                </c:pt>
                <c:pt idx="18">
                  <c:v>4.3478260869565215</c:v>
                </c:pt>
                <c:pt idx="19">
                  <c:v>2.1739130434782608</c:v>
                </c:pt>
                <c:pt idx="20">
                  <c:v>0.24154589371980675</c:v>
                </c:pt>
                <c:pt idx="21">
                  <c:v>0.48309178743961351</c:v>
                </c:pt>
                <c:pt idx="22">
                  <c:v>0.72463768115942029</c:v>
                </c:pt>
                <c:pt idx="23">
                  <c:v>0</c:v>
                </c:pt>
                <c:pt idx="24">
                  <c:v>0.48309178743961351</c:v>
                </c:pt>
                <c:pt idx="25">
                  <c:v>0.24154589371980675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29D5-4EB5-BBE9-B2C37AD14799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reefs'!$H$1154:$H$1189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0.24154589371980675</c:v>
                </c:pt>
                <c:pt idx="3">
                  <c:v>0.24154589371980675</c:v>
                </c:pt>
                <c:pt idx="4">
                  <c:v>0.48309178743961351</c:v>
                </c:pt>
                <c:pt idx="5">
                  <c:v>0</c:v>
                </c:pt>
                <c:pt idx="6">
                  <c:v>0.48309178743961351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0.24154589371980675</c:v>
                </c:pt>
                <c:pt idx="12">
                  <c:v>0.72463768115942029</c:v>
                </c:pt>
                <c:pt idx="13">
                  <c:v>0.72463768115942029</c:v>
                </c:pt>
                <c:pt idx="14">
                  <c:v>1.6908212560386473</c:v>
                </c:pt>
                <c:pt idx="15">
                  <c:v>0.48309178743961351</c:v>
                </c:pt>
                <c:pt idx="16">
                  <c:v>0.48309178743961351</c:v>
                </c:pt>
                <c:pt idx="17">
                  <c:v>0</c:v>
                </c:pt>
                <c:pt idx="18">
                  <c:v>0.24154589371980675</c:v>
                </c:pt>
                <c:pt idx="19">
                  <c:v>0.24154589371980675</c:v>
                </c:pt>
                <c:pt idx="20">
                  <c:v>0.24154589371980675</c:v>
                </c:pt>
                <c:pt idx="21">
                  <c:v>0.24154589371980675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29D5-4EB5-BBE9-B2C37AD14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8013127"/>
        <c:axId val="1295377814"/>
      </c:barChart>
      <c:catAx>
        <c:axId val="1280131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564266793039759"/>
              <c:y val="0.9213612751531058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95377814"/>
        <c:crosses val="autoZero"/>
        <c:auto val="1"/>
        <c:lblAlgn val="ctr"/>
        <c:lblOffset val="100"/>
        <c:noMultiLvlLbl val="1"/>
      </c:catAx>
      <c:valAx>
        <c:axId val="129537781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8013127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SO_62 - L061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1841651499390525E-2"/>
          <c:y val="0.10763580186662566"/>
          <c:w val="0.858869143749039"/>
          <c:h val="0.59367946194225718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reefs'!$G$1190:$G$1225</c:f>
              <c:numCache>
                <c:formatCode>General</c:formatCode>
                <c:ptCount val="36"/>
                <c:pt idx="0">
                  <c:v>0</c:v>
                </c:pt>
                <c:pt idx="1">
                  <c:v>0.48426150121065376</c:v>
                </c:pt>
                <c:pt idx="2">
                  <c:v>5.0847457627118651</c:v>
                </c:pt>
                <c:pt idx="3">
                  <c:v>11.380145278450362</c:v>
                </c:pt>
                <c:pt idx="4">
                  <c:v>11.380145278450362</c:v>
                </c:pt>
                <c:pt idx="5">
                  <c:v>17.433414043583532</c:v>
                </c:pt>
                <c:pt idx="6">
                  <c:v>10.653753026634384</c:v>
                </c:pt>
                <c:pt idx="7">
                  <c:v>4.1162227602905572</c:v>
                </c:pt>
                <c:pt idx="8">
                  <c:v>1.937046004842615</c:v>
                </c:pt>
                <c:pt idx="9">
                  <c:v>0.48426150121065376</c:v>
                </c:pt>
                <c:pt idx="10">
                  <c:v>0.24213075060532688</c:v>
                </c:pt>
                <c:pt idx="11">
                  <c:v>1.4527845036319613</c:v>
                </c:pt>
                <c:pt idx="12">
                  <c:v>1.937046004842615</c:v>
                </c:pt>
                <c:pt idx="13">
                  <c:v>1.2106537530266344</c:v>
                </c:pt>
                <c:pt idx="14">
                  <c:v>3.3898305084745761</c:v>
                </c:pt>
                <c:pt idx="15">
                  <c:v>4.8426150121065374</c:v>
                </c:pt>
                <c:pt idx="16">
                  <c:v>3.6319612590799029</c:v>
                </c:pt>
                <c:pt idx="17">
                  <c:v>4.3583535108958831</c:v>
                </c:pt>
                <c:pt idx="18">
                  <c:v>3.1476997578692498</c:v>
                </c:pt>
                <c:pt idx="19">
                  <c:v>2.4213075060532687</c:v>
                </c:pt>
                <c:pt idx="20">
                  <c:v>2.1791767554479415</c:v>
                </c:pt>
                <c:pt idx="21">
                  <c:v>1.937046004842615</c:v>
                </c:pt>
                <c:pt idx="22">
                  <c:v>0.72639225181598066</c:v>
                </c:pt>
                <c:pt idx="23">
                  <c:v>0.72639225181598066</c:v>
                </c:pt>
                <c:pt idx="24">
                  <c:v>0</c:v>
                </c:pt>
                <c:pt idx="25">
                  <c:v>0.24213075060532688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3E37-4B15-8624-51386300FC46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reefs'!$H$1190:$H$1225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0.72639225181598066</c:v>
                </c:pt>
                <c:pt idx="5">
                  <c:v>0.48426150121065376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0.24213075060532688</c:v>
                </c:pt>
                <c:pt idx="12">
                  <c:v>0</c:v>
                </c:pt>
                <c:pt idx="13">
                  <c:v>0.48426150121065376</c:v>
                </c:pt>
                <c:pt idx="14">
                  <c:v>0.72639225181598066</c:v>
                </c:pt>
                <c:pt idx="15">
                  <c:v>0</c:v>
                </c:pt>
                <c:pt idx="16">
                  <c:v>0.24213075060532688</c:v>
                </c:pt>
                <c:pt idx="17">
                  <c:v>0.48426150121065376</c:v>
                </c:pt>
                <c:pt idx="18">
                  <c:v>0</c:v>
                </c:pt>
                <c:pt idx="19">
                  <c:v>0.48426150121065376</c:v>
                </c:pt>
                <c:pt idx="20">
                  <c:v>0</c:v>
                </c:pt>
                <c:pt idx="21">
                  <c:v>0.24213075060532688</c:v>
                </c:pt>
                <c:pt idx="22">
                  <c:v>0</c:v>
                </c:pt>
                <c:pt idx="23">
                  <c:v>0.48426150121065376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3E37-4B15-8624-51386300F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01728589"/>
        <c:axId val="478053099"/>
      </c:barChart>
      <c:catAx>
        <c:axId val="90172858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5334025955088947"/>
              <c:y val="0.9283057195975502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78053099"/>
        <c:crosses val="autoZero"/>
        <c:auto val="1"/>
        <c:lblAlgn val="ctr"/>
        <c:lblOffset val="100"/>
        <c:noMultiLvlLbl val="1"/>
      </c:catAx>
      <c:valAx>
        <c:axId val="47805309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01728589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SO_63 - L063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1841651499390525E-2"/>
          <c:y val="0.10763580186662566"/>
          <c:w val="0.858869143749039"/>
          <c:h val="0.61451279527559055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reefs'!$G$1226:$G$1261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2.6809651474530831</c:v>
                </c:pt>
                <c:pt idx="3">
                  <c:v>7.2386058981233248</c:v>
                </c:pt>
                <c:pt idx="4">
                  <c:v>13.672922252010725</c:v>
                </c:pt>
                <c:pt idx="5">
                  <c:v>16.353887399463808</c:v>
                </c:pt>
                <c:pt idx="6">
                  <c:v>12.868632707774799</c:v>
                </c:pt>
                <c:pt idx="7">
                  <c:v>6.9705093833780163</c:v>
                </c:pt>
                <c:pt idx="8">
                  <c:v>2.1447721179624666</c:v>
                </c:pt>
                <c:pt idx="9">
                  <c:v>1.3404825737265416</c:v>
                </c:pt>
                <c:pt idx="10">
                  <c:v>1.3404825737265416</c:v>
                </c:pt>
                <c:pt idx="11">
                  <c:v>0.80428954423592491</c:v>
                </c:pt>
                <c:pt idx="12">
                  <c:v>2.9490616621983912</c:v>
                </c:pt>
                <c:pt idx="13">
                  <c:v>4.0214477211796247</c:v>
                </c:pt>
                <c:pt idx="14">
                  <c:v>4.8257372654155493</c:v>
                </c:pt>
                <c:pt idx="15">
                  <c:v>5.3619302949061662</c:v>
                </c:pt>
                <c:pt idx="16">
                  <c:v>4.2895442359249332</c:v>
                </c:pt>
                <c:pt idx="17">
                  <c:v>2.1447721179624666</c:v>
                </c:pt>
                <c:pt idx="18">
                  <c:v>2.4128686327077746</c:v>
                </c:pt>
                <c:pt idx="19">
                  <c:v>2.4128686327077746</c:v>
                </c:pt>
                <c:pt idx="20">
                  <c:v>1.3404825737265416</c:v>
                </c:pt>
                <c:pt idx="21">
                  <c:v>0</c:v>
                </c:pt>
                <c:pt idx="22">
                  <c:v>0.26809651474530832</c:v>
                </c:pt>
                <c:pt idx="23">
                  <c:v>0.53619302949061665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4CD8-44BE-B79E-3FDC30755CFD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reefs'!$H$1226:$H$1261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0.80428954423592491</c:v>
                </c:pt>
                <c:pt idx="3">
                  <c:v>0</c:v>
                </c:pt>
                <c:pt idx="4">
                  <c:v>0.53619302949061665</c:v>
                </c:pt>
                <c:pt idx="5">
                  <c:v>0.53619302949061665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0.26809651474530832</c:v>
                </c:pt>
                <c:pt idx="14">
                  <c:v>0.26809651474530832</c:v>
                </c:pt>
                <c:pt idx="15">
                  <c:v>0.53619302949061665</c:v>
                </c:pt>
                <c:pt idx="16">
                  <c:v>0.53619302949061665</c:v>
                </c:pt>
                <c:pt idx="17">
                  <c:v>0.26809651474530832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0.26809651474530832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4CD8-44BE-B79E-3FDC30755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49640647"/>
        <c:axId val="190635362"/>
      </c:barChart>
      <c:catAx>
        <c:axId val="20496406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871062992125976"/>
              <c:y val="0.9213612751531058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0635362"/>
        <c:crosses val="autoZero"/>
        <c:auto val="1"/>
        <c:lblAlgn val="ctr"/>
        <c:lblOffset val="100"/>
        <c:noMultiLvlLbl val="1"/>
      </c:catAx>
      <c:valAx>
        <c:axId val="19063536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49640647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SO_64 - L064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1841651499390525E-2"/>
          <c:y val="0.10763580186662566"/>
          <c:w val="0.858869143749039"/>
          <c:h val="0.60409612860892392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reefs'!$G$1262:$G$1297</c:f>
              <c:numCache>
                <c:formatCode>General</c:formatCode>
                <c:ptCount val="36"/>
                <c:pt idx="0">
                  <c:v>0</c:v>
                </c:pt>
                <c:pt idx="1">
                  <c:v>0.58365758754863817</c:v>
                </c:pt>
                <c:pt idx="2">
                  <c:v>4.8638132295719849</c:v>
                </c:pt>
                <c:pt idx="3">
                  <c:v>10.894941634241246</c:v>
                </c:pt>
                <c:pt idx="4">
                  <c:v>14.007782101167315</c:v>
                </c:pt>
                <c:pt idx="5">
                  <c:v>13.618677042801556</c:v>
                </c:pt>
                <c:pt idx="6">
                  <c:v>4.8638132295719849</c:v>
                </c:pt>
                <c:pt idx="7">
                  <c:v>2.5291828793774318</c:v>
                </c:pt>
                <c:pt idx="8">
                  <c:v>1.3618677042801557</c:v>
                </c:pt>
                <c:pt idx="9">
                  <c:v>0.38910505836575876</c:v>
                </c:pt>
                <c:pt idx="10">
                  <c:v>0.38910505836575876</c:v>
                </c:pt>
                <c:pt idx="11">
                  <c:v>1.9455252918287937</c:v>
                </c:pt>
                <c:pt idx="12">
                  <c:v>2.9182879377431905</c:v>
                </c:pt>
                <c:pt idx="13">
                  <c:v>6.809338521400778</c:v>
                </c:pt>
                <c:pt idx="14">
                  <c:v>5.4474708171206228</c:v>
                </c:pt>
                <c:pt idx="15">
                  <c:v>7.1984435797665363</c:v>
                </c:pt>
                <c:pt idx="16">
                  <c:v>3.8910505836575875</c:v>
                </c:pt>
                <c:pt idx="17">
                  <c:v>3.5019455252918288</c:v>
                </c:pt>
                <c:pt idx="18">
                  <c:v>3.3073929961089497</c:v>
                </c:pt>
                <c:pt idx="19">
                  <c:v>1.7509727626459144</c:v>
                </c:pt>
                <c:pt idx="20">
                  <c:v>1.3618677042801557</c:v>
                </c:pt>
                <c:pt idx="21">
                  <c:v>0</c:v>
                </c:pt>
                <c:pt idx="22">
                  <c:v>0.19455252918287938</c:v>
                </c:pt>
                <c:pt idx="23">
                  <c:v>0.38910505836575876</c:v>
                </c:pt>
                <c:pt idx="24">
                  <c:v>0.38910505836575876</c:v>
                </c:pt>
                <c:pt idx="25">
                  <c:v>0.19455252918287938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24F5-4739-A94F-0D7E1A78FB33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reefs'!$H$1262:$H$1297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0.77821011673151752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0.58365758754863817</c:v>
                </c:pt>
                <c:pt idx="10">
                  <c:v>0.38910505836575876</c:v>
                </c:pt>
                <c:pt idx="11">
                  <c:v>0.19455252918287938</c:v>
                </c:pt>
                <c:pt idx="12">
                  <c:v>0.58365758754863817</c:v>
                </c:pt>
                <c:pt idx="13">
                  <c:v>0.58365758754863817</c:v>
                </c:pt>
                <c:pt idx="14">
                  <c:v>0.58365758754863817</c:v>
                </c:pt>
                <c:pt idx="15">
                  <c:v>0.19455252918287938</c:v>
                </c:pt>
                <c:pt idx="16">
                  <c:v>0.38910505836575876</c:v>
                </c:pt>
                <c:pt idx="17">
                  <c:v>0.97276264591439687</c:v>
                </c:pt>
                <c:pt idx="18">
                  <c:v>0.19455252918287938</c:v>
                </c:pt>
                <c:pt idx="19">
                  <c:v>0.58365758754863817</c:v>
                </c:pt>
                <c:pt idx="20">
                  <c:v>0.38910505836575876</c:v>
                </c:pt>
                <c:pt idx="21">
                  <c:v>0.38910505836575876</c:v>
                </c:pt>
                <c:pt idx="22">
                  <c:v>0.38910505836575876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24F5-4739-A94F-0D7E1A78F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4244635"/>
        <c:axId val="83587113"/>
      </c:barChart>
      <c:catAx>
        <c:axId val="32424463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5334025955088947"/>
              <c:y val="0.9213612751531058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3587113"/>
        <c:crosses val="autoZero"/>
        <c:auto val="1"/>
        <c:lblAlgn val="ctr"/>
        <c:lblOffset val="100"/>
        <c:noMultiLvlLbl val="1"/>
      </c:catAx>
      <c:valAx>
        <c:axId val="8358711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24244635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SO_65 - L065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1841651499390525E-2"/>
          <c:y val="0.10763580186662566"/>
          <c:w val="0.858869143749039"/>
          <c:h val="0.60409612860892392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reefs'!$G$1298:$G$1333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1.8808777429467085</c:v>
                </c:pt>
                <c:pt idx="3">
                  <c:v>8.4639498432601883</c:v>
                </c:pt>
                <c:pt idx="4">
                  <c:v>12.539184952978054</c:v>
                </c:pt>
                <c:pt idx="5">
                  <c:v>14.106583072100312</c:v>
                </c:pt>
                <c:pt idx="6">
                  <c:v>4.7021943573667713</c:v>
                </c:pt>
                <c:pt idx="7">
                  <c:v>3.4482758620689653</c:v>
                </c:pt>
                <c:pt idx="8">
                  <c:v>0.62695924764890276</c:v>
                </c:pt>
                <c:pt idx="9">
                  <c:v>0</c:v>
                </c:pt>
                <c:pt idx="10">
                  <c:v>1.5673981191222568</c:v>
                </c:pt>
                <c:pt idx="11">
                  <c:v>2.507836990595611</c:v>
                </c:pt>
                <c:pt idx="12">
                  <c:v>2.1943573667711598</c:v>
                </c:pt>
                <c:pt idx="13">
                  <c:v>5.0156739811912221</c:v>
                </c:pt>
                <c:pt idx="14">
                  <c:v>5.0156739811912221</c:v>
                </c:pt>
                <c:pt idx="15">
                  <c:v>8.7774294670846391</c:v>
                </c:pt>
                <c:pt idx="16">
                  <c:v>10.344827586206897</c:v>
                </c:pt>
                <c:pt idx="17">
                  <c:v>3.761755485893417</c:v>
                </c:pt>
                <c:pt idx="18">
                  <c:v>2.507836990595611</c:v>
                </c:pt>
                <c:pt idx="19">
                  <c:v>1.2539184952978055</c:v>
                </c:pt>
                <c:pt idx="20">
                  <c:v>0</c:v>
                </c:pt>
                <c:pt idx="21">
                  <c:v>0</c:v>
                </c:pt>
                <c:pt idx="22">
                  <c:v>0.31347962382445138</c:v>
                </c:pt>
                <c:pt idx="23">
                  <c:v>0</c:v>
                </c:pt>
                <c:pt idx="24">
                  <c:v>0</c:v>
                </c:pt>
                <c:pt idx="25">
                  <c:v>0.31347962382445138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9A5F-4AF2-992F-F540752888DD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reefs'!$H$1298:$H$1333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0.31347962382445138</c:v>
                </c:pt>
                <c:pt idx="3">
                  <c:v>1.8808777429467085</c:v>
                </c:pt>
                <c:pt idx="4">
                  <c:v>1.8808777429467085</c:v>
                </c:pt>
                <c:pt idx="5">
                  <c:v>0.94043887147335425</c:v>
                </c:pt>
                <c:pt idx="6">
                  <c:v>0.94043887147335425</c:v>
                </c:pt>
                <c:pt idx="7">
                  <c:v>0.31347962382445138</c:v>
                </c:pt>
                <c:pt idx="8">
                  <c:v>0</c:v>
                </c:pt>
                <c:pt idx="9">
                  <c:v>0</c:v>
                </c:pt>
                <c:pt idx="10">
                  <c:v>0.31347962382445138</c:v>
                </c:pt>
                <c:pt idx="11">
                  <c:v>0</c:v>
                </c:pt>
                <c:pt idx="12">
                  <c:v>0.94043887147335425</c:v>
                </c:pt>
                <c:pt idx="13">
                  <c:v>0.62695924764890276</c:v>
                </c:pt>
                <c:pt idx="14">
                  <c:v>0.94043887147335425</c:v>
                </c:pt>
                <c:pt idx="15">
                  <c:v>0.31347962382445138</c:v>
                </c:pt>
                <c:pt idx="16">
                  <c:v>0.62695924764890276</c:v>
                </c:pt>
                <c:pt idx="17">
                  <c:v>0.31347962382445138</c:v>
                </c:pt>
                <c:pt idx="18">
                  <c:v>0</c:v>
                </c:pt>
                <c:pt idx="19">
                  <c:v>0</c:v>
                </c:pt>
                <c:pt idx="20">
                  <c:v>0.31347962382445138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9A5F-4AF2-992F-F54075288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1136228"/>
        <c:axId val="524855833"/>
      </c:barChart>
      <c:catAx>
        <c:axId val="7411362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5025383979780303"/>
              <c:y val="0.9178890529308836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24855833"/>
        <c:crosses val="autoZero"/>
        <c:auto val="1"/>
        <c:lblAlgn val="ctr"/>
        <c:lblOffset val="100"/>
        <c:noMultiLvlLbl val="1"/>
      </c:catAx>
      <c:valAx>
        <c:axId val="52485583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411362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SO_66 - L066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1841651499390525E-2"/>
          <c:y val="0.10763580186662566"/>
          <c:w val="0.858869143749039"/>
          <c:h val="0.56937390638670171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reefs'!$G$1334:$G$1369</c:f>
              <c:numCache>
                <c:formatCode>General</c:formatCode>
                <c:ptCount val="36"/>
                <c:pt idx="0">
                  <c:v>0</c:v>
                </c:pt>
                <c:pt idx="1">
                  <c:v>0.64724919093851141</c:v>
                </c:pt>
                <c:pt idx="2">
                  <c:v>2.912621359223301</c:v>
                </c:pt>
                <c:pt idx="3">
                  <c:v>15.857605177993527</c:v>
                </c:pt>
                <c:pt idx="4">
                  <c:v>13.268608414239482</c:v>
                </c:pt>
                <c:pt idx="5">
                  <c:v>14.239482200647249</c:v>
                </c:pt>
                <c:pt idx="6">
                  <c:v>4.5307443365695796</c:v>
                </c:pt>
                <c:pt idx="7">
                  <c:v>1.2944983818770228</c:v>
                </c:pt>
                <c:pt idx="8">
                  <c:v>0.97087378640776689</c:v>
                </c:pt>
                <c:pt idx="9">
                  <c:v>0.97087378640776689</c:v>
                </c:pt>
                <c:pt idx="10">
                  <c:v>2.2653721682847898</c:v>
                </c:pt>
                <c:pt idx="11">
                  <c:v>4.5307443365695796</c:v>
                </c:pt>
                <c:pt idx="12">
                  <c:v>5.1779935275080913</c:v>
                </c:pt>
                <c:pt idx="13">
                  <c:v>5.5016181229773462</c:v>
                </c:pt>
                <c:pt idx="14">
                  <c:v>6.1488673139158578</c:v>
                </c:pt>
                <c:pt idx="15">
                  <c:v>6.4724919093851128</c:v>
                </c:pt>
                <c:pt idx="16">
                  <c:v>5.825242718446602</c:v>
                </c:pt>
                <c:pt idx="17">
                  <c:v>1.9417475728155338</c:v>
                </c:pt>
                <c:pt idx="18">
                  <c:v>2.2653721682847898</c:v>
                </c:pt>
                <c:pt idx="19">
                  <c:v>0</c:v>
                </c:pt>
                <c:pt idx="20">
                  <c:v>0.3236245954692557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C593-455E-B872-3A04DF805225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reefs'!$H$1334:$H$1369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1.6181229773462782</c:v>
                </c:pt>
                <c:pt idx="5">
                  <c:v>0.3236245954692557</c:v>
                </c:pt>
                <c:pt idx="6">
                  <c:v>0.3236245954692557</c:v>
                </c:pt>
                <c:pt idx="7">
                  <c:v>0</c:v>
                </c:pt>
                <c:pt idx="8">
                  <c:v>0.64724919093851141</c:v>
                </c:pt>
                <c:pt idx="9">
                  <c:v>0.3236245954692557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0.3236245954692557</c:v>
                </c:pt>
                <c:pt idx="14">
                  <c:v>0.3236245954692557</c:v>
                </c:pt>
                <c:pt idx="15">
                  <c:v>0.64724919093851141</c:v>
                </c:pt>
                <c:pt idx="16">
                  <c:v>0</c:v>
                </c:pt>
                <c:pt idx="17">
                  <c:v>0.3236245954692557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C593-455E-B872-3A04DF805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9024525"/>
        <c:axId val="1469280118"/>
      </c:barChart>
      <c:catAx>
        <c:axId val="121902452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610563089336055"/>
              <c:y val="0.9213612751531058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69280118"/>
        <c:crosses val="autoZero"/>
        <c:auto val="1"/>
        <c:lblAlgn val="ctr"/>
        <c:lblOffset val="100"/>
        <c:noMultiLvlLbl val="1"/>
      </c:catAx>
      <c:valAx>
        <c:axId val="146928011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19024525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AltSub_19A - H51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7.779241001045914E-2"/>
          <c:y val="0.11253942164576453"/>
          <c:w val="0.84796526297599872"/>
          <c:h val="0.6144793449731828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'B1 diver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'B1 diver monitored reefs'!$G$182:$G$217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1.3636363636363635</c:v>
                </c:pt>
                <c:pt idx="3">
                  <c:v>2.2727272727272729</c:v>
                </c:pt>
                <c:pt idx="4">
                  <c:v>10.454545454545453</c:v>
                </c:pt>
                <c:pt idx="5">
                  <c:v>8.6363636363636367</c:v>
                </c:pt>
                <c:pt idx="6">
                  <c:v>13.18181818181818</c:v>
                </c:pt>
                <c:pt idx="7">
                  <c:v>5.9090909090909092</c:v>
                </c:pt>
                <c:pt idx="8">
                  <c:v>3.1818181818181817</c:v>
                </c:pt>
                <c:pt idx="9">
                  <c:v>2.2727272727272729</c:v>
                </c:pt>
                <c:pt idx="10">
                  <c:v>1.3636363636363635</c:v>
                </c:pt>
                <c:pt idx="11">
                  <c:v>0.90909090909090906</c:v>
                </c:pt>
                <c:pt idx="12">
                  <c:v>1.3636363636363635</c:v>
                </c:pt>
                <c:pt idx="13">
                  <c:v>1.3636363636363635</c:v>
                </c:pt>
                <c:pt idx="14">
                  <c:v>4.0909090909090908</c:v>
                </c:pt>
                <c:pt idx="15">
                  <c:v>3.1818181818181817</c:v>
                </c:pt>
                <c:pt idx="16">
                  <c:v>3.6363636363636362</c:v>
                </c:pt>
                <c:pt idx="17">
                  <c:v>3.6363636363636362</c:v>
                </c:pt>
                <c:pt idx="18">
                  <c:v>8.6363636363636367</c:v>
                </c:pt>
                <c:pt idx="19">
                  <c:v>2.7272727272727271</c:v>
                </c:pt>
                <c:pt idx="20">
                  <c:v>4.0909090909090908</c:v>
                </c:pt>
                <c:pt idx="21">
                  <c:v>4.5454545454545459</c:v>
                </c:pt>
                <c:pt idx="22">
                  <c:v>0</c:v>
                </c:pt>
                <c:pt idx="23">
                  <c:v>3.6363636363636362</c:v>
                </c:pt>
                <c:pt idx="24">
                  <c:v>1.3636363636363635</c:v>
                </c:pt>
                <c:pt idx="25">
                  <c:v>0</c:v>
                </c:pt>
                <c:pt idx="26">
                  <c:v>0.90909090909090906</c:v>
                </c:pt>
                <c:pt idx="27">
                  <c:v>0.45454545454545453</c:v>
                </c:pt>
                <c:pt idx="28">
                  <c:v>0.90909090909090906</c:v>
                </c:pt>
                <c:pt idx="29">
                  <c:v>0</c:v>
                </c:pt>
                <c:pt idx="30">
                  <c:v>0.45454545454545453</c:v>
                </c:pt>
                <c:pt idx="31">
                  <c:v>0</c:v>
                </c:pt>
                <c:pt idx="32">
                  <c:v>0.45454545454545453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6177-4FE6-853E-AF6A2EA9F049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'B1 diver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'B1 diver monitored reefs'!$H$182:$H$217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0.45454545454545453</c:v>
                </c:pt>
                <c:pt idx="4">
                  <c:v>0</c:v>
                </c:pt>
                <c:pt idx="5">
                  <c:v>0</c:v>
                </c:pt>
                <c:pt idx="6">
                  <c:v>0.45454545454545453</c:v>
                </c:pt>
                <c:pt idx="7">
                  <c:v>0</c:v>
                </c:pt>
                <c:pt idx="8">
                  <c:v>0</c:v>
                </c:pt>
                <c:pt idx="9">
                  <c:v>0.45454545454545453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0.45454545454545453</c:v>
                </c:pt>
                <c:pt idx="15">
                  <c:v>0.45454545454545453</c:v>
                </c:pt>
                <c:pt idx="16">
                  <c:v>0.90909090909090906</c:v>
                </c:pt>
                <c:pt idx="17">
                  <c:v>0</c:v>
                </c:pt>
                <c:pt idx="18">
                  <c:v>0.45454545454545453</c:v>
                </c:pt>
                <c:pt idx="19">
                  <c:v>0.45454545454545453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0.45454545454545453</c:v>
                </c:pt>
                <c:pt idx="24">
                  <c:v>0</c:v>
                </c:pt>
                <c:pt idx="25">
                  <c:v>0.45454545454545453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6177-4FE6-853E-AF6A2EA9F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2351716"/>
        <c:axId val="2091275307"/>
      </c:barChart>
      <c:catAx>
        <c:axId val="2223517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592587732089044"/>
              <c:y val="0.9306094160104988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91275307"/>
        <c:crosses val="autoZero"/>
        <c:auto val="1"/>
        <c:lblAlgn val="ctr"/>
        <c:lblOffset val="100"/>
        <c:noMultiLvlLbl val="1"/>
      </c:catAx>
      <c:valAx>
        <c:axId val="209127530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223517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632997721123197"/>
          <c:y val="0.12453069105560635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SO_67 - L067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1841651499390525E-2"/>
          <c:y val="0.10763580186662566"/>
          <c:w val="0.858869143749039"/>
          <c:h val="0.60062390638670171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reefs'!$G$1370:$G$1405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1.9677996422182469</c:v>
                </c:pt>
                <c:pt idx="3">
                  <c:v>7.6923076923076925</c:v>
                </c:pt>
                <c:pt idx="4">
                  <c:v>13.595706618962433</c:v>
                </c:pt>
                <c:pt idx="5">
                  <c:v>13.059033989266547</c:v>
                </c:pt>
                <c:pt idx="6">
                  <c:v>7.3345259391771016</c:v>
                </c:pt>
                <c:pt idx="7">
                  <c:v>3.0411449016100178</c:v>
                </c:pt>
                <c:pt idx="8">
                  <c:v>0.89445438282647582</c:v>
                </c:pt>
                <c:pt idx="9">
                  <c:v>1.0733452593917709</c:v>
                </c:pt>
                <c:pt idx="10">
                  <c:v>1.6100178890876566</c:v>
                </c:pt>
                <c:pt idx="11">
                  <c:v>2.1466905187835419</c:v>
                </c:pt>
                <c:pt idx="12">
                  <c:v>4.4722719141323797</c:v>
                </c:pt>
                <c:pt idx="13">
                  <c:v>5.0089445438282647</c:v>
                </c:pt>
                <c:pt idx="14">
                  <c:v>5.1878354203935597</c:v>
                </c:pt>
                <c:pt idx="15">
                  <c:v>6.6189624329159216</c:v>
                </c:pt>
                <c:pt idx="16">
                  <c:v>5.3667262969588547</c:v>
                </c:pt>
                <c:pt idx="17">
                  <c:v>4.4722719141323797</c:v>
                </c:pt>
                <c:pt idx="18">
                  <c:v>4.2933810375670838</c:v>
                </c:pt>
                <c:pt idx="19">
                  <c:v>2.3255813953488373</c:v>
                </c:pt>
                <c:pt idx="20">
                  <c:v>0.7155635062611807</c:v>
                </c:pt>
                <c:pt idx="21">
                  <c:v>0.35778175313059035</c:v>
                </c:pt>
                <c:pt idx="22">
                  <c:v>0.35778175313059035</c:v>
                </c:pt>
                <c:pt idx="23">
                  <c:v>0.35778175313059035</c:v>
                </c:pt>
                <c:pt idx="24">
                  <c:v>0.17889087656529518</c:v>
                </c:pt>
                <c:pt idx="25">
                  <c:v>0.17889087656529518</c:v>
                </c:pt>
                <c:pt idx="26">
                  <c:v>0</c:v>
                </c:pt>
                <c:pt idx="27">
                  <c:v>0</c:v>
                </c:pt>
                <c:pt idx="28">
                  <c:v>0.17889087656529518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0.17889087656529518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E251-4633-9EC0-CBD6131EE710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reefs'!$H$1370:$H$1405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1.6100178890876566</c:v>
                </c:pt>
                <c:pt idx="4">
                  <c:v>0.53667262969588547</c:v>
                </c:pt>
                <c:pt idx="5">
                  <c:v>0.89445438282647582</c:v>
                </c:pt>
                <c:pt idx="6">
                  <c:v>0.17889087656529518</c:v>
                </c:pt>
                <c:pt idx="7">
                  <c:v>0</c:v>
                </c:pt>
                <c:pt idx="8">
                  <c:v>0</c:v>
                </c:pt>
                <c:pt idx="9">
                  <c:v>0.53667262969588547</c:v>
                </c:pt>
                <c:pt idx="10">
                  <c:v>0</c:v>
                </c:pt>
                <c:pt idx="11">
                  <c:v>0.35778175313059035</c:v>
                </c:pt>
                <c:pt idx="12">
                  <c:v>0.53667262969588547</c:v>
                </c:pt>
                <c:pt idx="13">
                  <c:v>0.7155635062611807</c:v>
                </c:pt>
                <c:pt idx="14">
                  <c:v>0.17889087656529518</c:v>
                </c:pt>
                <c:pt idx="15">
                  <c:v>0.7155635062611807</c:v>
                </c:pt>
                <c:pt idx="16">
                  <c:v>0</c:v>
                </c:pt>
                <c:pt idx="17">
                  <c:v>0.35778175313059035</c:v>
                </c:pt>
                <c:pt idx="18">
                  <c:v>0.53667262969588547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0.17889087656529518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E251-4633-9EC0-CBD6131EE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8930869"/>
        <c:axId val="1099226500"/>
      </c:barChart>
      <c:catAx>
        <c:axId val="134893086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6877235831632152"/>
              <c:y val="0.9283057195975502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99226500"/>
        <c:crosses val="autoZero"/>
        <c:auto val="1"/>
        <c:lblAlgn val="ctr"/>
        <c:lblOffset val="100"/>
        <c:noMultiLvlLbl val="1"/>
      </c:catAx>
      <c:valAx>
        <c:axId val="109922650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48930869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SO_68 - L068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1841651499390525E-2"/>
          <c:y val="0.10763580186662566"/>
          <c:w val="0.858869143749039"/>
          <c:h val="0.61451279527559055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reefs'!$G$1406:$G$1441</c:f>
              <c:numCache>
                <c:formatCode>General</c:formatCode>
                <c:ptCount val="36"/>
                <c:pt idx="0">
                  <c:v>0</c:v>
                </c:pt>
                <c:pt idx="1">
                  <c:v>0.19723865877712032</c:v>
                </c:pt>
                <c:pt idx="2">
                  <c:v>1.9723865877712032</c:v>
                </c:pt>
                <c:pt idx="3">
                  <c:v>5.7199211045364891</c:v>
                </c:pt>
                <c:pt idx="4">
                  <c:v>13.017751479289942</c:v>
                </c:pt>
                <c:pt idx="5">
                  <c:v>18.934911242603551</c:v>
                </c:pt>
                <c:pt idx="6">
                  <c:v>13.806706114398423</c:v>
                </c:pt>
                <c:pt idx="7">
                  <c:v>6.7061143984220903</c:v>
                </c:pt>
                <c:pt idx="8">
                  <c:v>1.9723865877712032</c:v>
                </c:pt>
                <c:pt idx="9">
                  <c:v>0.39447731755424065</c:v>
                </c:pt>
                <c:pt idx="10">
                  <c:v>1.3806706114398422</c:v>
                </c:pt>
                <c:pt idx="11">
                  <c:v>2.1696252465483234</c:v>
                </c:pt>
                <c:pt idx="12">
                  <c:v>2.1696252465483234</c:v>
                </c:pt>
                <c:pt idx="13">
                  <c:v>2.5641025641025639</c:v>
                </c:pt>
                <c:pt idx="14">
                  <c:v>5.1282051282051277</c:v>
                </c:pt>
                <c:pt idx="15">
                  <c:v>3.7475345167652856</c:v>
                </c:pt>
                <c:pt idx="16">
                  <c:v>2.7613412228796843</c:v>
                </c:pt>
                <c:pt idx="17">
                  <c:v>3.5502958579881656</c:v>
                </c:pt>
                <c:pt idx="18">
                  <c:v>2.3668639053254439</c:v>
                </c:pt>
                <c:pt idx="19">
                  <c:v>2.3668639053254439</c:v>
                </c:pt>
                <c:pt idx="20">
                  <c:v>1.5779092702169626</c:v>
                </c:pt>
                <c:pt idx="21">
                  <c:v>0.78895463510848129</c:v>
                </c:pt>
                <c:pt idx="22">
                  <c:v>0.59171597633136097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0.19723865877712032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3353-4E64-98DC-64A5E079584D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reefs'!$H$1406:$H$1441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0.19723865877712032</c:v>
                </c:pt>
                <c:pt idx="3">
                  <c:v>0.19723865877712032</c:v>
                </c:pt>
                <c:pt idx="4">
                  <c:v>1.1834319526627219</c:v>
                </c:pt>
                <c:pt idx="5">
                  <c:v>0.59171597633136097</c:v>
                </c:pt>
                <c:pt idx="6">
                  <c:v>0.59171597633136097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0.19723865877712032</c:v>
                </c:pt>
                <c:pt idx="11">
                  <c:v>0</c:v>
                </c:pt>
                <c:pt idx="12">
                  <c:v>0</c:v>
                </c:pt>
                <c:pt idx="13">
                  <c:v>0.39447731755424065</c:v>
                </c:pt>
                <c:pt idx="14">
                  <c:v>0.19723865877712032</c:v>
                </c:pt>
                <c:pt idx="15">
                  <c:v>0.39447731755424065</c:v>
                </c:pt>
                <c:pt idx="16">
                  <c:v>0.78895463510848129</c:v>
                </c:pt>
                <c:pt idx="17">
                  <c:v>0.39447731755424065</c:v>
                </c:pt>
                <c:pt idx="18">
                  <c:v>0.39447731755424065</c:v>
                </c:pt>
                <c:pt idx="19">
                  <c:v>0.19723865877712032</c:v>
                </c:pt>
                <c:pt idx="20">
                  <c:v>0.19723865877712032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3353-4E64-98DC-64A5E0795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2133262"/>
        <c:axId val="1828875843"/>
      </c:barChart>
      <c:catAx>
        <c:axId val="45213326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6259951881014866"/>
              <c:y val="0.9248334973753280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28875843"/>
        <c:crosses val="autoZero"/>
        <c:auto val="1"/>
        <c:lblAlgn val="ctr"/>
        <c:lblOffset val="100"/>
        <c:noMultiLvlLbl val="1"/>
      </c:catAx>
      <c:valAx>
        <c:axId val="182887584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5213326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CONT_SO_01 - L053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1841651499390525E-2"/>
          <c:y val="0.10763580186662566"/>
          <c:w val="0.858869143749039"/>
          <c:h val="0.60409612860892392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reefs'!$G$1442:$G$1477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0.38167938931297707</c:v>
                </c:pt>
                <c:pt idx="3">
                  <c:v>4.9618320610687023</c:v>
                </c:pt>
                <c:pt idx="4">
                  <c:v>11.450381679389313</c:v>
                </c:pt>
                <c:pt idx="5">
                  <c:v>13.740458015267176</c:v>
                </c:pt>
                <c:pt idx="6">
                  <c:v>12.213740458015266</c:v>
                </c:pt>
                <c:pt idx="7">
                  <c:v>5.343511450381679</c:v>
                </c:pt>
                <c:pt idx="8">
                  <c:v>0.38167938931297707</c:v>
                </c:pt>
                <c:pt idx="9">
                  <c:v>0.38167938931297707</c:v>
                </c:pt>
                <c:pt idx="10">
                  <c:v>0.38167938931297707</c:v>
                </c:pt>
                <c:pt idx="11">
                  <c:v>0.38167938931297707</c:v>
                </c:pt>
                <c:pt idx="12">
                  <c:v>0.38167938931297707</c:v>
                </c:pt>
                <c:pt idx="13">
                  <c:v>2.6717557251908395</c:v>
                </c:pt>
                <c:pt idx="14">
                  <c:v>2.6717557251908395</c:v>
                </c:pt>
                <c:pt idx="15">
                  <c:v>5.343511450381679</c:v>
                </c:pt>
                <c:pt idx="16">
                  <c:v>8.778625954198473</c:v>
                </c:pt>
                <c:pt idx="17">
                  <c:v>6.1068702290076331</c:v>
                </c:pt>
                <c:pt idx="18">
                  <c:v>6.8702290076335881</c:v>
                </c:pt>
                <c:pt idx="19">
                  <c:v>4.5801526717557248</c:v>
                </c:pt>
                <c:pt idx="20">
                  <c:v>2.6717557251908395</c:v>
                </c:pt>
                <c:pt idx="21">
                  <c:v>2.6717557251908395</c:v>
                </c:pt>
                <c:pt idx="22">
                  <c:v>1.1450381679389312</c:v>
                </c:pt>
                <c:pt idx="23">
                  <c:v>1.5267175572519083</c:v>
                </c:pt>
                <c:pt idx="24">
                  <c:v>0.38167938931297707</c:v>
                </c:pt>
                <c:pt idx="25">
                  <c:v>0</c:v>
                </c:pt>
                <c:pt idx="26">
                  <c:v>0.76335877862595414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9D4B-4E36-9689-0DF45F29339E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reefs'!$H$1442:$H$1477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0.38167938931297707</c:v>
                </c:pt>
                <c:pt idx="5">
                  <c:v>0.76335877862595414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0.76335877862595414</c:v>
                </c:pt>
                <c:pt idx="14">
                  <c:v>0</c:v>
                </c:pt>
                <c:pt idx="15">
                  <c:v>0</c:v>
                </c:pt>
                <c:pt idx="16">
                  <c:v>0.38167938931297707</c:v>
                </c:pt>
                <c:pt idx="17">
                  <c:v>0.38167938931297707</c:v>
                </c:pt>
                <c:pt idx="18">
                  <c:v>0</c:v>
                </c:pt>
                <c:pt idx="19">
                  <c:v>0</c:v>
                </c:pt>
                <c:pt idx="20">
                  <c:v>0.38167938931297707</c:v>
                </c:pt>
                <c:pt idx="21">
                  <c:v>0.38167938931297707</c:v>
                </c:pt>
                <c:pt idx="22">
                  <c:v>0.38167938931297707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9D4B-4E36-9689-0DF45F293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3765971"/>
        <c:axId val="952666510"/>
      </c:barChart>
      <c:catAx>
        <c:axId val="82376597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6877235831632152"/>
              <c:y val="0.9213612751531058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52666510"/>
        <c:crosses val="autoZero"/>
        <c:auto val="1"/>
        <c:lblAlgn val="ctr"/>
        <c:lblOffset val="100"/>
        <c:noMultiLvlLbl val="1"/>
      </c:catAx>
      <c:valAx>
        <c:axId val="95266651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2376597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CONT_SO_02 - L054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1841651499390525E-2"/>
          <c:y val="0.10763580186662566"/>
          <c:w val="0.858869143749039"/>
          <c:h val="0.59367946194225718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reefs'!$G$1478:$G$1513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2.2012578616352201</c:v>
                </c:pt>
                <c:pt idx="3">
                  <c:v>5.3459119496855347</c:v>
                </c:pt>
                <c:pt idx="4">
                  <c:v>9.1194968553459113</c:v>
                </c:pt>
                <c:pt idx="5">
                  <c:v>9.7484276729559749</c:v>
                </c:pt>
                <c:pt idx="6">
                  <c:v>16.981132075471699</c:v>
                </c:pt>
                <c:pt idx="7">
                  <c:v>12.264150943396226</c:v>
                </c:pt>
                <c:pt idx="8">
                  <c:v>4.4025157232704402</c:v>
                </c:pt>
                <c:pt idx="9">
                  <c:v>2.2012578616352201</c:v>
                </c:pt>
                <c:pt idx="10">
                  <c:v>0.31446540880503149</c:v>
                </c:pt>
                <c:pt idx="11">
                  <c:v>0</c:v>
                </c:pt>
                <c:pt idx="12">
                  <c:v>0.31446540880503149</c:v>
                </c:pt>
                <c:pt idx="13">
                  <c:v>1.8867924528301887</c:v>
                </c:pt>
                <c:pt idx="14">
                  <c:v>2.5157232704402519</c:v>
                </c:pt>
                <c:pt idx="15">
                  <c:v>2.2012578616352201</c:v>
                </c:pt>
                <c:pt idx="16">
                  <c:v>5.0314465408805038</c:v>
                </c:pt>
                <c:pt idx="17">
                  <c:v>3.7735849056603774</c:v>
                </c:pt>
                <c:pt idx="18">
                  <c:v>3.7735849056603774</c:v>
                </c:pt>
                <c:pt idx="19">
                  <c:v>2.2012578616352201</c:v>
                </c:pt>
                <c:pt idx="20">
                  <c:v>3.7735849056603774</c:v>
                </c:pt>
                <c:pt idx="21">
                  <c:v>2.2012578616352201</c:v>
                </c:pt>
                <c:pt idx="22">
                  <c:v>0.62893081761006298</c:v>
                </c:pt>
                <c:pt idx="23">
                  <c:v>1.257861635220126</c:v>
                </c:pt>
                <c:pt idx="24">
                  <c:v>1.257861635220126</c:v>
                </c:pt>
                <c:pt idx="25">
                  <c:v>0.94339622641509435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0.31446540880503149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79DD-403B-B1BC-5130F1F3DE76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reefs'!$H$1478:$H$1513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0.31446540880503149</c:v>
                </c:pt>
                <c:pt idx="4">
                  <c:v>0</c:v>
                </c:pt>
                <c:pt idx="5">
                  <c:v>0.62893081761006298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0.31446540880503149</c:v>
                </c:pt>
                <c:pt idx="14">
                  <c:v>0.31446540880503149</c:v>
                </c:pt>
                <c:pt idx="15">
                  <c:v>0.62893081761006298</c:v>
                </c:pt>
                <c:pt idx="16">
                  <c:v>0.31446540880503149</c:v>
                </c:pt>
                <c:pt idx="17">
                  <c:v>0.31446540880503149</c:v>
                </c:pt>
                <c:pt idx="18">
                  <c:v>0.94339622641509435</c:v>
                </c:pt>
                <c:pt idx="19">
                  <c:v>0.31446540880503149</c:v>
                </c:pt>
                <c:pt idx="20">
                  <c:v>0</c:v>
                </c:pt>
                <c:pt idx="21">
                  <c:v>0</c:v>
                </c:pt>
                <c:pt idx="22">
                  <c:v>0.62893081761006298</c:v>
                </c:pt>
                <c:pt idx="23">
                  <c:v>0</c:v>
                </c:pt>
                <c:pt idx="24">
                  <c:v>0.31446540880503149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0.31446540880503149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79DD-403B-B1BC-5130F1F3D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3380920"/>
        <c:axId val="1058205604"/>
      </c:barChart>
      <c:catAx>
        <c:axId val="953380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6568593856323509"/>
              <c:y val="0.9074723862642168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58205604"/>
        <c:crosses val="autoZero"/>
        <c:auto val="1"/>
        <c:lblAlgn val="ctr"/>
        <c:lblOffset val="100"/>
        <c:noMultiLvlLbl val="1"/>
      </c:catAx>
      <c:valAx>
        <c:axId val="105820560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533809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CONT_SO_03 - L052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1841651499390525E-2"/>
          <c:y val="0.10763580186662566"/>
          <c:w val="0.858869143749039"/>
          <c:h val="0.61798501749781276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reefs'!$G$1514:$G$1549</c:f>
              <c:numCache>
                <c:formatCode>General</c:formatCode>
                <c:ptCount val="36"/>
                <c:pt idx="0">
                  <c:v>0</c:v>
                </c:pt>
                <c:pt idx="1">
                  <c:v>0.26809651474530832</c:v>
                </c:pt>
                <c:pt idx="2">
                  <c:v>1.0723860589812333</c:v>
                </c:pt>
                <c:pt idx="3">
                  <c:v>9.1152815013404833</c:v>
                </c:pt>
                <c:pt idx="4">
                  <c:v>13.941018766756033</c:v>
                </c:pt>
                <c:pt idx="5">
                  <c:v>20.91152815013405</c:v>
                </c:pt>
                <c:pt idx="6">
                  <c:v>13.404825737265416</c:v>
                </c:pt>
                <c:pt idx="7">
                  <c:v>6.9705093833780163</c:v>
                </c:pt>
                <c:pt idx="8">
                  <c:v>2.1447721179624666</c:v>
                </c:pt>
                <c:pt idx="9">
                  <c:v>1.0723860589812333</c:v>
                </c:pt>
                <c:pt idx="10">
                  <c:v>1.0723860589812333</c:v>
                </c:pt>
                <c:pt idx="11">
                  <c:v>0.53619302949061665</c:v>
                </c:pt>
                <c:pt idx="12">
                  <c:v>1.3404825737265416</c:v>
                </c:pt>
                <c:pt idx="13">
                  <c:v>1.0723860589812333</c:v>
                </c:pt>
                <c:pt idx="14">
                  <c:v>1.0723860589812333</c:v>
                </c:pt>
                <c:pt idx="15">
                  <c:v>3.7533512064343162</c:v>
                </c:pt>
                <c:pt idx="16">
                  <c:v>2.6809651474530831</c:v>
                </c:pt>
                <c:pt idx="17">
                  <c:v>4.2895442359249332</c:v>
                </c:pt>
                <c:pt idx="18">
                  <c:v>3.7533512064343162</c:v>
                </c:pt>
                <c:pt idx="19">
                  <c:v>1.6085790884718498</c:v>
                </c:pt>
                <c:pt idx="20">
                  <c:v>1.8766756032171581</c:v>
                </c:pt>
                <c:pt idx="21">
                  <c:v>0.80428954423592491</c:v>
                </c:pt>
                <c:pt idx="22">
                  <c:v>0</c:v>
                </c:pt>
                <c:pt idx="23">
                  <c:v>0.26809651474530832</c:v>
                </c:pt>
                <c:pt idx="24">
                  <c:v>0.53619302949061665</c:v>
                </c:pt>
                <c:pt idx="25">
                  <c:v>0.26809651474530832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FC36-408D-A242-FC5F8B52E539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reefs'!$H$1514:$H$1549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0.53619302949061665</c:v>
                </c:pt>
                <c:pt idx="3">
                  <c:v>0.80428954423592491</c:v>
                </c:pt>
                <c:pt idx="4">
                  <c:v>0.53619302949061665</c:v>
                </c:pt>
                <c:pt idx="5">
                  <c:v>0.26809651474530832</c:v>
                </c:pt>
                <c:pt idx="6">
                  <c:v>0.26809651474530832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0.53619302949061665</c:v>
                </c:pt>
                <c:pt idx="12">
                  <c:v>0.53619302949061665</c:v>
                </c:pt>
                <c:pt idx="13">
                  <c:v>0.53619302949061665</c:v>
                </c:pt>
                <c:pt idx="14">
                  <c:v>0</c:v>
                </c:pt>
                <c:pt idx="15">
                  <c:v>0.26809651474530832</c:v>
                </c:pt>
                <c:pt idx="16">
                  <c:v>0</c:v>
                </c:pt>
                <c:pt idx="17">
                  <c:v>0.53619302949061665</c:v>
                </c:pt>
                <c:pt idx="18">
                  <c:v>0.26809651474530832</c:v>
                </c:pt>
                <c:pt idx="19">
                  <c:v>0.53619302949061665</c:v>
                </c:pt>
                <c:pt idx="20">
                  <c:v>0.26809651474530832</c:v>
                </c:pt>
                <c:pt idx="21">
                  <c:v>0.26809651474530832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FC36-408D-A242-FC5F8B52E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09248369"/>
        <c:axId val="975418641"/>
      </c:barChart>
      <c:catAx>
        <c:axId val="210924836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5334025955088947"/>
              <c:y val="0.9144168307086614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75418641"/>
        <c:crosses val="autoZero"/>
        <c:auto val="1"/>
        <c:lblAlgn val="ctr"/>
        <c:lblOffset val="100"/>
        <c:noMultiLvlLbl val="1"/>
      </c:catAx>
      <c:valAx>
        <c:axId val="97541864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109248369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SO_17 - L001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1841651499390525E-2"/>
          <c:y val="0.10763580186662566"/>
          <c:w val="0.858869143749039"/>
          <c:h val="0.57284612860892392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reefs'!$G$1550:$G$1585</c:f>
              <c:numCache>
                <c:formatCode>General</c:formatCode>
                <c:ptCount val="36"/>
                <c:pt idx="0">
                  <c:v>0</c:v>
                </c:pt>
                <c:pt idx="1">
                  <c:v>1.0638297872340425</c:v>
                </c:pt>
                <c:pt idx="2">
                  <c:v>0.7978723404255319</c:v>
                </c:pt>
                <c:pt idx="3">
                  <c:v>4.5212765957446814</c:v>
                </c:pt>
                <c:pt idx="4">
                  <c:v>8.7765957446808507</c:v>
                </c:pt>
                <c:pt idx="5">
                  <c:v>11.702127659574469</c:v>
                </c:pt>
                <c:pt idx="6">
                  <c:v>6.6489361702127656</c:v>
                </c:pt>
                <c:pt idx="7">
                  <c:v>2.1276595744680851</c:v>
                </c:pt>
                <c:pt idx="8">
                  <c:v>2.6595744680851063</c:v>
                </c:pt>
                <c:pt idx="9">
                  <c:v>0.53191489361702127</c:v>
                </c:pt>
                <c:pt idx="10">
                  <c:v>0.7978723404255319</c:v>
                </c:pt>
                <c:pt idx="11">
                  <c:v>1.0638297872340425</c:v>
                </c:pt>
                <c:pt idx="12">
                  <c:v>2.1276595744680851</c:v>
                </c:pt>
                <c:pt idx="13">
                  <c:v>2.9255319148936172</c:v>
                </c:pt>
                <c:pt idx="14">
                  <c:v>6.1170212765957448</c:v>
                </c:pt>
                <c:pt idx="15">
                  <c:v>4.7872340425531918</c:v>
                </c:pt>
                <c:pt idx="16">
                  <c:v>5.0531914893617014</c:v>
                </c:pt>
                <c:pt idx="17">
                  <c:v>9.0425531914893629</c:v>
                </c:pt>
                <c:pt idx="18">
                  <c:v>6.9148936170212769</c:v>
                </c:pt>
                <c:pt idx="19">
                  <c:v>6.3829787234042552</c:v>
                </c:pt>
                <c:pt idx="20">
                  <c:v>3.7234042553191489</c:v>
                </c:pt>
                <c:pt idx="21">
                  <c:v>3.4574468085106385</c:v>
                </c:pt>
                <c:pt idx="22">
                  <c:v>1.3297872340425532</c:v>
                </c:pt>
                <c:pt idx="23">
                  <c:v>0.7978723404255319</c:v>
                </c:pt>
                <c:pt idx="24">
                  <c:v>1.0638297872340425</c:v>
                </c:pt>
                <c:pt idx="25">
                  <c:v>1.0638297872340425</c:v>
                </c:pt>
                <c:pt idx="26">
                  <c:v>0.26595744680851063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8E56-4F98-A2EE-FD2A78721CA7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reefs'!$H$1550:$H$1585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0.26595744680851063</c:v>
                </c:pt>
                <c:pt idx="3">
                  <c:v>0.53191489361702127</c:v>
                </c:pt>
                <c:pt idx="4">
                  <c:v>0.53191489361702127</c:v>
                </c:pt>
                <c:pt idx="5">
                  <c:v>0.26595744680851063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0.26595744680851063</c:v>
                </c:pt>
                <c:pt idx="10">
                  <c:v>0</c:v>
                </c:pt>
                <c:pt idx="11">
                  <c:v>0</c:v>
                </c:pt>
                <c:pt idx="12">
                  <c:v>0.26595744680851063</c:v>
                </c:pt>
                <c:pt idx="13">
                  <c:v>0.26595744680851063</c:v>
                </c:pt>
                <c:pt idx="14">
                  <c:v>0.26595744680851063</c:v>
                </c:pt>
                <c:pt idx="15">
                  <c:v>0.26595744680851063</c:v>
                </c:pt>
                <c:pt idx="16">
                  <c:v>0.26595744680851063</c:v>
                </c:pt>
                <c:pt idx="17">
                  <c:v>0</c:v>
                </c:pt>
                <c:pt idx="18">
                  <c:v>0.53191489361702127</c:v>
                </c:pt>
                <c:pt idx="19">
                  <c:v>0</c:v>
                </c:pt>
                <c:pt idx="20">
                  <c:v>0</c:v>
                </c:pt>
                <c:pt idx="21">
                  <c:v>0.53191489361702127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8E56-4F98-A2EE-FD2A78721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06236785"/>
        <c:axId val="1917719210"/>
      </c:barChart>
      <c:catAx>
        <c:axId val="170623678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5951309905706234"/>
              <c:y val="0.9213612751531058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17719210"/>
        <c:crosses val="autoZero"/>
        <c:auto val="1"/>
        <c:lblAlgn val="ctr"/>
        <c:lblOffset val="100"/>
        <c:noMultiLvlLbl val="1"/>
      </c:catAx>
      <c:valAx>
        <c:axId val="191771921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06236785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SS_05 - T10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1841651499390525E-2"/>
          <c:y val="0.10763580186662566"/>
          <c:w val="0.858869143749039"/>
          <c:h val="0.60409612860892392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reefs'!$G$1586:$G$1621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0.73800738007380073</c:v>
                </c:pt>
                <c:pt idx="3">
                  <c:v>2.214022140221402</c:v>
                </c:pt>
                <c:pt idx="4">
                  <c:v>10.332103321033211</c:v>
                </c:pt>
                <c:pt idx="5">
                  <c:v>8.4870848708487081</c:v>
                </c:pt>
                <c:pt idx="6">
                  <c:v>8.1180811808118083</c:v>
                </c:pt>
                <c:pt idx="7">
                  <c:v>4.7970479704797047</c:v>
                </c:pt>
                <c:pt idx="8">
                  <c:v>1.4760147601476015</c:v>
                </c:pt>
                <c:pt idx="9">
                  <c:v>0.73800738007380073</c:v>
                </c:pt>
                <c:pt idx="10">
                  <c:v>0.73800738007380073</c:v>
                </c:pt>
                <c:pt idx="11">
                  <c:v>0.73800738007380073</c:v>
                </c:pt>
                <c:pt idx="12">
                  <c:v>0.73800738007380073</c:v>
                </c:pt>
                <c:pt idx="13">
                  <c:v>0</c:v>
                </c:pt>
                <c:pt idx="14">
                  <c:v>1.8450184501845017</c:v>
                </c:pt>
                <c:pt idx="15">
                  <c:v>2.214022140221402</c:v>
                </c:pt>
                <c:pt idx="16">
                  <c:v>3.3210332103321036</c:v>
                </c:pt>
                <c:pt idx="17">
                  <c:v>2.9520295202952029</c:v>
                </c:pt>
                <c:pt idx="18">
                  <c:v>9.5940959409594093</c:v>
                </c:pt>
                <c:pt idx="19">
                  <c:v>10.332103321033211</c:v>
                </c:pt>
                <c:pt idx="20">
                  <c:v>7.7490774907749085</c:v>
                </c:pt>
                <c:pt idx="21">
                  <c:v>8.4870848708487081</c:v>
                </c:pt>
                <c:pt idx="22">
                  <c:v>5.9040590405904059</c:v>
                </c:pt>
                <c:pt idx="23">
                  <c:v>3.3210332103321036</c:v>
                </c:pt>
                <c:pt idx="24">
                  <c:v>1.4760147601476015</c:v>
                </c:pt>
                <c:pt idx="25">
                  <c:v>2.5830258302583027</c:v>
                </c:pt>
                <c:pt idx="26">
                  <c:v>0.36900369003690037</c:v>
                </c:pt>
                <c:pt idx="27">
                  <c:v>0.36900369003690037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955F-4194-B599-4550532ACC20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reefs'!$H$1586:$H$1621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0.36900369003690037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955F-4194-B599-4550532AC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39464866"/>
        <c:axId val="1692594783"/>
      </c:barChart>
      <c:catAx>
        <c:axId val="213946486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6414272868669193"/>
              <c:y val="0.9248334973753280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92594783"/>
        <c:crosses val="autoZero"/>
        <c:auto val="1"/>
        <c:lblAlgn val="ctr"/>
        <c:lblOffset val="100"/>
        <c:noMultiLvlLbl val="1"/>
      </c:catAx>
      <c:valAx>
        <c:axId val="169259478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13946486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SS_40 - T11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1841651499390525E-2"/>
          <c:y val="0.10763580186662566"/>
          <c:w val="0.858869143749039"/>
          <c:h val="0.59715168416447939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reefs'!$G$1622:$G$1657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1.6042780748663104</c:v>
                </c:pt>
                <c:pt idx="4">
                  <c:v>7.4866310160427805</c:v>
                </c:pt>
                <c:pt idx="5">
                  <c:v>8.0213903743315509</c:v>
                </c:pt>
                <c:pt idx="6">
                  <c:v>3.7433155080213902</c:v>
                </c:pt>
                <c:pt idx="7">
                  <c:v>4.2780748663101598</c:v>
                </c:pt>
                <c:pt idx="8">
                  <c:v>1.0695187165775399</c:v>
                </c:pt>
                <c:pt idx="9">
                  <c:v>1.0695187165775399</c:v>
                </c:pt>
                <c:pt idx="10">
                  <c:v>0.53475935828876997</c:v>
                </c:pt>
                <c:pt idx="11">
                  <c:v>0</c:v>
                </c:pt>
                <c:pt idx="12">
                  <c:v>1.6042780748663104</c:v>
                </c:pt>
                <c:pt idx="13">
                  <c:v>0.53475935828876997</c:v>
                </c:pt>
                <c:pt idx="14">
                  <c:v>1.0695187165775399</c:v>
                </c:pt>
                <c:pt idx="15">
                  <c:v>3.7433155080213902</c:v>
                </c:pt>
                <c:pt idx="16">
                  <c:v>2.6737967914438503</c:v>
                </c:pt>
                <c:pt idx="17">
                  <c:v>4.2780748663101598</c:v>
                </c:pt>
                <c:pt idx="18">
                  <c:v>10.160427807486631</c:v>
                </c:pt>
                <c:pt idx="19">
                  <c:v>5.3475935828877006</c:v>
                </c:pt>
                <c:pt idx="20">
                  <c:v>7.4866310160427805</c:v>
                </c:pt>
                <c:pt idx="21">
                  <c:v>7.4866310160427805</c:v>
                </c:pt>
                <c:pt idx="22">
                  <c:v>5.8823529411764701</c:v>
                </c:pt>
                <c:pt idx="23">
                  <c:v>1.0695187165775399</c:v>
                </c:pt>
                <c:pt idx="24">
                  <c:v>3.7433155080213902</c:v>
                </c:pt>
                <c:pt idx="25">
                  <c:v>4.2780748663101598</c:v>
                </c:pt>
                <c:pt idx="26">
                  <c:v>2.6737967914438503</c:v>
                </c:pt>
                <c:pt idx="27">
                  <c:v>2.1390374331550799</c:v>
                </c:pt>
                <c:pt idx="28">
                  <c:v>1.0695187165775399</c:v>
                </c:pt>
                <c:pt idx="29">
                  <c:v>1.6042780748663104</c:v>
                </c:pt>
                <c:pt idx="30">
                  <c:v>1.6042780748663104</c:v>
                </c:pt>
                <c:pt idx="31">
                  <c:v>0</c:v>
                </c:pt>
                <c:pt idx="32">
                  <c:v>0.53475935828876997</c:v>
                </c:pt>
                <c:pt idx="33">
                  <c:v>0</c:v>
                </c:pt>
                <c:pt idx="34">
                  <c:v>0</c:v>
                </c:pt>
                <c:pt idx="35">
                  <c:v>0.53475935828876997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F503-4CF8-9FD4-9FDACF841ED0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reefs'!$H$1622:$H$1657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0.53475935828876997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0.53475935828876997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0.53475935828876997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0.53475935828876997</c:v>
                </c:pt>
                <c:pt idx="26">
                  <c:v>0.53475935828876997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F503-4CF8-9FD4-9FDACF841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712338"/>
        <c:axId val="1276765944"/>
      </c:barChart>
      <c:catAx>
        <c:axId val="8371233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6753327567378422"/>
              <c:y val="0.9159744094488190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76765944"/>
        <c:crosses val="autoZero"/>
        <c:auto val="1"/>
        <c:lblAlgn val="ctr"/>
        <c:lblOffset val="100"/>
        <c:noMultiLvlLbl val="1"/>
      </c:catAx>
      <c:valAx>
        <c:axId val="127676594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371233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SS_43 - T24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1841651499390525E-2"/>
          <c:y val="0.10763580186662566"/>
          <c:w val="0.858869143749039"/>
          <c:h val="0.59020723972003497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reefs'!$G$1658:$G$1693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0.29940119760479045</c:v>
                </c:pt>
                <c:pt idx="4">
                  <c:v>0</c:v>
                </c:pt>
                <c:pt idx="5">
                  <c:v>0</c:v>
                </c:pt>
                <c:pt idx="6">
                  <c:v>0.5988023952095809</c:v>
                </c:pt>
                <c:pt idx="7">
                  <c:v>1.4970059880239521</c:v>
                </c:pt>
                <c:pt idx="8">
                  <c:v>0.89820359281437123</c:v>
                </c:pt>
                <c:pt idx="9">
                  <c:v>0</c:v>
                </c:pt>
                <c:pt idx="10">
                  <c:v>0.29940119760479045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0.5988023952095809</c:v>
                </c:pt>
                <c:pt idx="16">
                  <c:v>2.6946107784431139</c:v>
                </c:pt>
                <c:pt idx="17">
                  <c:v>3.5928143712574849</c:v>
                </c:pt>
                <c:pt idx="18">
                  <c:v>3.5928143712574849</c:v>
                </c:pt>
                <c:pt idx="19">
                  <c:v>7.7844311377245514</c:v>
                </c:pt>
                <c:pt idx="20">
                  <c:v>11.377245508982035</c:v>
                </c:pt>
                <c:pt idx="21">
                  <c:v>10.179640718562874</c:v>
                </c:pt>
                <c:pt idx="22">
                  <c:v>8.682634730538922</c:v>
                </c:pt>
                <c:pt idx="23">
                  <c:v>10.179640718562874</c:v>
                </c:pt>
                <c:pt idx="24">
                  <c:v>9.8802395209580833</c:v>
                </c:pt>
                <c:pt idx="25">
                  <c:v>5.9880239520958085</c:v>
                </c:pt>
                <c:pt idx="26">
                  <c:v>5.6886227544910177</c:v>
                </c:pt>
                <c:pt idx="27">
                  <c:v>3.5928143712574849</c:v>
                </c:pt>
                <c:pt idx="28">
                  <c:v>1.1976047904191618</c:v>
                </c:pt>
                <c:pt idx="29">
                  <c:v>1.4970059880239521</c:v>
                </c:pt>
                <c:pt idx="30">
                  <c:v>0.89820359281437123</c:v>
                </c:pt>
                <c:pt idx="31">
                  <c:v>0.29940119760479045</c:v>
                </c:pt>
                <c:pt idx="32">
                  <c:v>0</c:v>
                </c:pt>
                <c:pt idx="33">
                  <c:v>0.29940119760479045</c:v>
                </c:pt>
                <c:pt idx="34">
                  <c:v>0.29940119760479045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3CA3-4250-96C5-25621EE60362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reefs'!$H$1658:$H$1693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0.5988023952095809</c:v>
                </c:pt>
                <c:pt idx="13">
                  <c:v>0</c:v>
                </c:pt>
                <c:pt idx="14">
                  <c:v>0.29940119760479045</c:v>
                </c:pt>
                <c:pt idx="15">
                  <c:v>0</c:v>
                </c:pt>
                <c:pt idx="16">
                  <c:v>0.89820359281437123</c:v>
                </c:pt>
                <c:pt idx="17">
                  <c:v>0.29940119760479045</c:v>
                </c:pt>
                <c:pt idx="18">
                  <c:v>1.1976047904191618</c:v>
                </c:pt>
                <c:pt idx="19">
                  <c:v>0.29940119760479045</c:v>
                </c:pt>
                <c:pt idx="20">
                  <c:v>0.5988023952095809</c:v>
                </c:pt>
                <c:pt idx="21">
                  <c:v>0.29940119760479045</c:v>
                </c:pt>
                <c:pt idx="22">
                  <c:v>0.29940119760479045</c:v>
                </c:pt>
                <c:pt idx="23">
                  <c:v>0.29940119760479045</c:v>
                </c:pt>
                <c:pt idx="24">
                  <c:v>1.1976047904191618</c:v>
                </c:pt>
                <c:pt idx="25">
                  <c:v>0.5988023952095809</c:v>
                </c:pt>
                <c:pt idx="26">
                  <c:v>0</c:v>
                </c:pt>
                <c:pt idx="27">
                  <c:v>0.29940119760479045</c:v>
                </c:pt>
                <c:pt idx="28">
                  <c:v>0.5988023952095809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0.29940119760479045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3CA3-4250-96C5-25621EE60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4203116"/>
        <c:axId val="2018798802"/>
      </c:barChart>
      <c:catAx>
        <c:axId val="3442031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7494519782249439"/>
              <c:y val="0.9283057195975502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18798802"/>
        <c:crosses val="autoZero"/>
        <c:auto val="1"/>
        <c:lblAlgn val="ctr"/>
        <c:lblOffset val="100"/>
        <c:noMultiLvlLbl val="1"/>
      </c:catAx>
      <c:valAx>
        <c:axId val="201879880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442031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SS_53 - T12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1841651499390525E-2"/>
          <c:y val="0.10763580186662566"/>
          <c:w val="0.858869143749039"/>
          <c:h val="0.60756835083114613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reefs'!$G$1694:$G$1729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0.5</c:v>
                </c:pt>
                <c:pt idx="3">
                  <c:v>2.5</c:v>
                </c:pt>
                <c:pt idx="4">
                  <c:v>5</c:v>
                </c:pt>
                <c:pt idx="5">
                  <c:v>8</c:v>
                </c:pt>
                <c:pt idx="6">
                  <c:v>9</c:v>
                </c:pt>
                <c:pt idx="7">
                  <c:v>2.5</c:v>
                </c:pt>
                <c:pt idx="8">
                  <c:v>1</c:v>
                </c:pt>
                <c:pt idx="9">
                  <c:v>0.5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0.5</c:v>
                </c:pt>
                <c:pt idx="14">
                  <c:v>1</c:v>
                </c:pt>
                <c:pt idx="15">
                  <c:v>0.5</c:v>
                </c:pt>
                <c:pt idx="16">
                  <c:v>1.5</c:v>
                </c:pt>
                <c:pt idx="17">
                  <c:v>3.5000000000000004</c:v>
                </c:pt>
                <c:pt idx="18">
                  <c:v>6.5</c:v>
                </c:pt>
                <c:pt idx="19">
                  <c:v>8</c:v>
                </c:pt>
                <c:pt idx="20">
                  <c:v>6</c:v>
                </c:pt>
                <c:pt idx="21">
                  <c:v>10</c:v>
                </c:pt>
                <c:pt idx="22">
                  <c:v>6.5</c:v>
                </c:pt>
                <c:pt idx="23">
                  <c:v>4.5</c:v>
                </c:pt>
                <c:pt idx="24">
                  <c:v>2</c:v>
                </c:pt>
                <c:pt idx="25">
                  <c:v>6</c:v>
                </c:pt>
                <c:pt idx="26">
                  <c:v>3.5000000000000004</c:v>
                </c:pt>
                <c:pt idx="27">
                  <c:v>2</c:v>
                </c:pt>
                <c:pt idx="28">
                  <c:v>2</c:v>
                </c:pt>
                <c:pt idx="29">
                  <c:v>0</c:v>
                </c:pt>
                <c:pt idx="30">
                  <c:v>1.5</c:v>
                </c:pt>
                <c:pt idx="31">
                  <c:v>0.5</c:v>
                </c:pt>
                <c:pt idx="32">
                  <c:v>0.5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B3E3-4ABF-A142-F366C6762E70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reefs'!$H$1694:$H$1729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0.5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B3E3-4ABF-A142-F366C6762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47008504"/>
        <c:axId val="1384955530"/>
      </c:barChart>
      <c:catAx>
        <c:axId val="947008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7648840769903755"/>
              <c:y val="0.9248334973753280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84955530"/>
        <c:crosses val="autoZero"/>
        <c:auto val="1"/>
        <c:lblAlgn val="ctr"/>
        <c:lblOffset val="100"/>
        <c:noMultiLvlLbl val="1"/>
      </c:catAx>
      <c:valAx>
        <c:axId val="138495553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470085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AltSub_22A - H62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7.779241001045914E-2"/>
          <c:y val="0.11253942164576453"/>
          <c:w val="0.85559480412170696"/>
          <c:h val="0.59455189195100611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'B1 diver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'B1 diver monitored reefs'!$G$218:$G$253</c:f>
              <c:numCache>
                <c:formatCode>General</c:formatCode>
                <c:ptCount val="36"/>
                <c:pt idx="0">
                  <c:v>0</c:v>
                </c:pt>
                <c:pt idx="1">
                  <c:v>0.36764705882352938</c:v>
                </c:pt>
                <c:pt idx="2">
                  <c:v>1.4705882352941175</c:v>
                </c:pt>
                <c:pt idx="3">
                  <c:v>7.3529411764705888</c:v>
                </c:pt>
                <c:pt idx="4">
                  <c:v>7.7205882352941178</c:v>
                </c:pt>
                <c:pt idx="5">
                  <c:v>11.029411764705882</c:v>
                </c:pt>
                <c:pt idx="6">
                  <c:v>9.9264705882352935</c:v>
                </c:pt>
                <c:pt idx="7">
                  <c:v>5.5147058823529411</c:v>
                </c:pt>
                <c:pt idx="8">
                  <c:v>2.5735294117647056</c:v>
                </c:pt>
                <c:pt idx="9">
                  <c:v>1.4705882352941175</c:v>
                </c:pt>
                <c:pt idx="10">
                  <c:v>1.8382352941176472</c:v>
                </c:pt>
                <c:pt idx="11">
                  <c:v>1.4705882352941175</c:v>
                </c:pt>
                <c:pt idx="12">
                  <c:v>2.9411764705882351</c:v>
                </c:pt>
                <c:pt idx="13">
                  <c:v>3.3088235294117649</c:v>
                </c:pt>
                <c:pt idx="14">
                  <c:v>3.6764705882352944</c:v>
                </c:pt>
                <c:pt idx="15">
                  <c:v>5.5147058823529411</c:v>
                </c:pt>
                <c:pt idx="16">
                  <c:v>4.0441176470588234</c:v>
                </c:pt>
                <c:pt idx="17">
                  <c:v>6.6176470588235299</c:v>
                </c:pt>
                <c:pt idx="18">
                  <c:v>5.1470588235294112</c:v>
                </c:pt>
                <c:pt idx="19">
                  <c:v>4.4117647058823533</c:v>
                </c:pt>
                <c:pt idx="20">
                  <c:v>2.2058823529411766</c:v>
                </c:pt>
                <c:pt idx="21">
                  <c:v>2.2058823529411766</c:v>
                </c:pt>
                <c:pt idx="22">
                  <c:v>1.4705882352941175</c:v>
                </c:pt>
                <c:pt idx="23">
                  <c:v>1.1029411764705883</c:v>
                </c:pt>
                <c:pt idx="24">
                  <c:v>0.36764705882352938</c:v>
                </c:pt>
                <c:pt idx="25">
                  <c:v>1.1029411764705883</c:v>
                </c:pt>
                <c:pt idx="26">
                  <c:v>0.36764705882352938</c:v>
                </c:pt>
                <c:pt idx="27">
                  <c:v>0.73529411764705876</c:v>
                </c:pt>
                <c:pt idx="28">
                  <c:v>0.36764705882352938</c:v>
                </c:pt>
                <c:pt idx="29">
                  <c:v>0.73529411764705876</c:v>
                </c:pt>
                <c:pt idx="30">
                  <c:v>0</c:v>
                </c:pt>
                <c:pt idx="31">
                  <c:v>0.36764705882352938</c:v>
                </c:pt>
                <c:pt idx="32">
                  <c:v>0.36764705882352938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332E-4956-A7E6-2BDA20079E7C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'B1 diver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'B1 diver monitored reefs'!$H$218:$H$253</c:f>
              <c:numCache>
                <c:formatCode>General</c:formatCode>
                <c:ptCount val="36"/>
                <c:pt idx="0">
                  <c:v>0</c:v>
                </c:pt>
                <c:pt idx="1">
                  <c:v>0.36764705882352938</c:v>
                </c:pt>
                <c:pt idx="2">
                  <c:v>0</c:v>
                </c:pt>
                <c:pt idx="3">
                  <c:v>0</c:v>
                </c:pt>
                <c:pt idx="4">
                  <c:v>0.36764705882352938</c:v>
                </c:pt>
                <c:pt idx="5">
                  <c:v>0</c:v>
                </c:pt>
                <c:pt idx="6">
                  <c:v>0.36764705882352938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0.36764705882352938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0.36764705882352938</c:v>
                </c:pt>
                <c:pt idx="18">
                  <c:v>0.36764705882352938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332E-4956-A7E6-2BDA20079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0399327"/>
        <c:axId val="992956653"/>
      </c:barChart>
      <c:catAx>
        <c:axId val="10403993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5154272382618837"/>
              <c:y val="0.9132483048993876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92956653"/>
        <c:crosses val="autoZero"/>
        <c:auto val="1"/>
        <c:lblAlgn val="ctr"/>
        <c:lblOffset val="100"/>
        <c:noMultiLvlLbl val="1"/>
      </c:catAx>
      <c:valAx>
        <c:axId val="99295665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40399327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632997721123197"/>
          <c:y val="0.12453069105560635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SS_60 - T18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1841651499390525E-2"/>
          <c:y val="0.10763580186662566"/>
          <c:w val="0.858869143749039"/>
          <c:h val="0.61798501749781276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reefs'!$G$1730:$G$1765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0.82191780821917804</c:v>
                </c:pt>
                <c:pt idx="3">
                  <c:v>3.0136986301369864</c:v>
                </c:pt>
                <c:pt idx="4">
                  <c:v>6.3013698630136989</c:v>
                </c:pt>
                <c:pt idx="5">
                  <c:v>12.876712328767123</c:v>
                </c:pt>
                <c:pt idx="6">
                  <c:v>10.684931506849315</c:v>
                </c:pt>
                <c:pt idx="7">
                  <c:v>5.2054794520547949</c:v>
                </c:pt>
                <c:pt idx="8">
                  <c:v>3.2876712328767121</c:v>
                </c:pt>
                <c:pt idx="9">
                  <c:v>1.095890410958904</c:v>
                </c:pt>
                <c:pt idx="10">
                  <c:v>0</c:v>
                </c:pt>
                <c:pt idx="11">
                  <c:v>0.27397260273972601</c:v>
                </c:pt>
                <c:pt idx="12">
                  <c:v>0</c:v>
                </c:pt>
                <c:pt idx="13">
                  <c:v>0.82191780821917804</c:v>
                </c:pt>
                <c:pt idx="14">
                  <c:v>1.095890410958904</c:v>
                </c:pt>
                <c:pt idx="15">
                  <c:v>1.6438356164383561</c:v>
                </c:pt>
                <c:pt idx="16">
                  <c:v>3.2876712328767121</c:v>
                </c:pt>
                <c:pt idx="17">
                  <c:v>5.2054794520547949</c:v>
                </c:pt>
                <c:pt idx="18">
                  <c:v>4.10958904109589</c:v>
                </c:pt>
                <c:pt idx="19">
                  <c:v>7.9452054794520555</c:v>
                </c:pt>
                <c:pt idx="20">
                  <c:v>6.3013698630136989</c:v>
                </c:pt>
                <c:pt idx="21">
                  <c:v>6.0273972602739727</c:v>
                </c:pt>
                <c:pt idx="22">
                  <c:v>5.2054794520547949</c:v>
                </c:pt>
                <c:pt idx="23">
                  <c:v>3.8356164383561646</c:v>
                </c:pt>
                <c:pt idx="24">
                  <c:v>3.5616438356164384</c:v>
                </c:pt>
                <c:pt idx="25">
                  <c:v>2.4657534246575343</c:v>
                </c:pt>
                <c:pt idx="26">
                  <c:v>0.82191780821917804</c:v>
                </c:pt>
                <c:pt idx="27">
                  <c:v>1.095890410958904</c:v>
                </c:pt>
                <c:pt idx="28">
                  <c:v>0</c:v>
                </c:pt>
                <c:pt idx="29">
                  <c:v>0.27397260273972601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0.27397260273972601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5C03-4031-89B0-A584A64ABCBC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reefs'!$H$1730:$H$1765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0.27397260273972601</c:v>
                </c:pt>
                <c:pt idx="17">
                  <c:v>0.27397260273972601</c:v>
                </c:pt>
                <c:pt idx="18">
                  <c:v>0.27397260273972601</c:v>
                </c:pt>
                <c:pt idx="19">
                  <c:v>0</c:v>
                </c:pt>
                <c:pt idx="20">
                  <c:v>0.82191780821917804</c:v>
                </c:pt>
                <c:pt idx="21">
                  <c:v>0.82191780821917804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5C03-4031-89B0-A584A64AB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98820882"/>
        <c:axId val="1455333336"/>
      </c:barChart>
      <c:catAx>
        <c:axId val="189882088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7340198794595117"/>
              <c:y val="0.9074723862642168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55333336"/>
        <c:crosses val="autoZero"/>
        <c:auto val="1"/>
        <c:lblAlgn val="ctr"/>
        <c:lblOffset val="100"/>
        <c:noMultiLvlLbl val="1"/>
      </c:catAx>
      <c:valAx>
        <c:axId val="145533333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9882088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SS_61 - T19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1841651499390525E-2"/>
          <c:y val="0.10763580186662566"/>
          <c:w val="0.858869143749039"/>
          <c:h val="0.63187390638670171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reefs'!$G$1766:$G$1801</c:f>
              <c:numCache>
                <c:formatCode>General</c:formatCode>
                <c:ptCount val="36"/>
                <c:pt idx="0">
                  <c:v>0</c:v>
                </c:pt>
                <c:pt idx="1">
                  <c:v>0.34843205574912894</c:v>
                </c:pt>
                <c:pt idx="2">
                  <c:v>0.34843205574912894</c:v>
                </c:pt>
                <c:pt idx="3">
                  <c:v>1.0452961672473868</c:v>
                </c:pt>
                <c:pt idx="4">
                  <c:v>0.34843205574912894</c:v>
                </c:pt>
                <c:pt idx="5">
                  <c:v>5.2264808362369335</c:v>
                </c:pt>
                <c:pt idx="6">
                  <c:v>6.968641114982578</c:v>
                </c:pt>
                <c:pt idx="7">
                  <c:v>5.9233449477351918</c:v>
                </c:pt>
                <c:pt idx="8">
                  <c:v>4.1811846689895473</c:v>
                </c:pt>
                <c:pt idx="9">
                  <c:v>0</c:v>
                </c:pt>
                <c:pt idx="10">
                  <c:v>0.69686411149825789</c:v>
                </c:pt>
                <c:pt idx="11">
                  <c:v>0</c:v>
                </c:pt>
                <c:pt idx="12">
                  <c:v>0.34843205574912894</c:v>
                </c:pt>
                <c:pt idx="13">
                  <c:v>0.69686411149825789</c:v>
                </c:pt>
                <c:pt idx="14">
                  <c:v>1.0452961672473868</c:v>
                </c:pt>
                <c:pt idx="15">
                  <c:v>1.3937282229965158</c:v>
                </c:pt>
                <c:pt idx="16">
                  <c:v>3.8327526132404177</c:v>
                </c:pt>
                <c:pt idx="17">
                  <c:v>6.968641114982578</c:v>
                </c:pt>
                <c:pt idx="18">
                  <c:v>8.7108013937282234</c:v>
                </c:pt>
                <c:pt idx="19">
                  <c:v>9.7560975609756095</c:v>
                </c:pt>
                <c:pt idx="20">
                  <c:v>12.195121951219512</c:v>
                </c:pt>
                <c:pt idx="21">
                  <c:v>9.7560975609756095</c:v>
                </c:pt>
                <c:pt idx="22">
                  <c:v>7.6655052264808354</c:v>
                </c:pt>
                <c:pt idx="23">
                  <c:v>5.5749128919860631</c:v>
                </c:pt>
                <c:pt idx="24">
                  <c:v>3.1358885017421603</c:v>
                </c:pt>
                <c:pt idx="25">
                  <c:v>1.0452961672473868</c:v>
                </c:pt>
                <c:pt idx="26">
                  <c:v>1.0452961672473868</c:v>
                </c:pt>
                <c:pt idx="27">
                  <c:v>0.69686411149825789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0.34843205574912894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AEB1-4688-B6E0-500AEEC6817C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reefs'!$H$1766:$H$1801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0.34843205574912894</c:v>
                </c:pt>
                <c:pt idx="13">
                  <c:v>0</c:v>
                </c:pt>
                <c:pt idx="14">
                  <c:v>0</c:v>
                </c:pt>
                <c:pt idx="15">
                  <c:v>0.34843205574912894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AEB1-4688-B6E0-500AEEC68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09350492"/>
        <c:axId val="1370417491"/>
      </c:barChart>
      <c:catAx>
        <c:axId val="14093504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7185877806940807"/>
              <c:y val="0.9283057195975502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70417491"/>
        <c:crosses val="autoZero"/>
        <c:auto val="1"/>
        <c:lblAlgn val="ctr"/>
        <c:lblOffset val="100"/>
        <c:noMultiLvlLbl val="1"/>
      </c:catAx>
      <c:valAx>
        <c:axId val="137041749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093504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SO_02 - T27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1841651499390525E-2"/>
          <c:y val="0.10763580186662566"/>
          <c:w val="0.858869143749039"/>
          <c:h val="0.59367946194225718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reefs'!$G$1802:$G$1837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1.0362694300518136</c:v>
                </c:pt>
                <c:pt idx="3">
                  <c:v>1.0362694300518136</c:v>
                </c:pt>
                <c:pt idx="4">
                  <c:v>2.0725388601036272</c:v>
                </c:pt>
                <c:pt idx="5">
                  <c:v>1.5544041450777202</c:v>
                </c:pt>
                <c:pt idx="6">
                  <c:v>1.0362694300518136</c:v>
                </c:pt>
                <c:pt idx="7">
                  <c:v>1.0362694300518136</c:v>
                </c:pt>
                <c:pt idx="8">
                  <c:v>0.5181347150259068</c:v>
                </c:pt>
                <c:pt idx="9">
                  <c:v>0.5181347150259068</c:v>
                </c:pt>
                <c:pt idx="10">
                  <c:v>0.5181347150259068</c:v>
                </c:pt>
                <c:pt idx="11">
                  <c:v>0.5181347150259068</c:v>
                </c:pt>
                <c:pt idx="12">
                  <c:v>0</c:v>
                </c:pt>
                <c:pt idx="13">
                  <c:v>1.0362694300518136</c:v>
                </c:pt>
                <c:pt idx="14">
                  <c:v>0</c:v>
                </c:pt>
                <c:pt idx="15">
                  <c:v>1.0362694300518136</c:v>
                </c:pt>
                <c:pt idx="16">
                  <c:v>4.1450777202072544</c:v>
                </c:pt>
                <c:pt idx="17">
                  <c:v>3.1088082901554404</c:v>
                </c:pt>
                <c:pt idx="18">
                  <c:v>7.2538860103626934</c:v>
                </c:pt>
                <c:pt idx="19">
                  <c:v>10.362694300518134</c:v>
                </c:pt>
                <c:pt idx="20">
                  <c:v>8.2901554404145088</c:v>
                </c:pt>
                <c:pt idx="21">
                  <c:v>9.8445595854922274</c:v>
                </c:pt>
                <c:pt idx="22">
                  <c:v>8.8082901554404138</c:v>
                </c:pt>
                <c:pt idx="23">
                  <c:v>9.3264248704663206</c:v>
                </c:pt>
                <c:pt idx="24">
                  <c:v>5.6994818652849739</c:v>
                </c:pt>
                <c:pt idx="25">
                  <c:v>6.7357512953367875</c:v>
                </c:pt>
                <c:pt idx="26">
                  <c:v>2.5906735751295336</c:v>
                </c:pt>
                <c:pt idx="27">
                  <c:v>2.0725388601036272</c:v>
                </c:pt>
                <c:pt idx="28">
                  <c:v>0.5181347150259068</c:v>
                </c:pt>
                <c:pt idx="29">
                  <c:v>1.0362694300518136</c:v>
                </c:pt>
                <c:pt idx="30">
                  <c:v>1.0362694300518136</c:v>
                </c:pt>
                <c:pt idx="31">
                  <c:v>0</c:v>
                </c:pt>
                <c:pt idx="32">
                  <c:v>0.5181347150259068</c:v>
                </c:pt>
                <c:pt idx="33">
                  <c:v>0</c:v>
                </c:pt>
                <c:pt idx="34">
                  <c:v>0</c:v>
                </c:pt>
                <c:pt idx="35">
                  <c:v>1.0362694300518136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E688-4797-AC2C-FEC36EA0E389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reefs'!$H$1802:$H$1837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0.5181347150259068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0.5181347150259068</c:v>
                </c:pt>
                <c:pt idx="16">
                  <c:v>0</c:v>
                </c:pt>
                <c:pt idx="17">
                  <c:v>0</c:v>
                </c:pt>
                <c:pt idx="18">
                  <c:v>1.0362694300518136</c:v>
                </c:pt>
                <c:pt idx="19">
                  <c:v>0</c:v>
                </c:pt>
                <c:pt idx="20">
                  <c:v>0.5181347150259068</c:v>
                </c:pt>
                <c:pt idx="21">
                  <c:v>0.5181347150259068</c:v>
                </c:pt>
                <c:pt idx="22">
                  <c:v>1.5544041450777202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0.5181347150259068</c:v>
                </c:pt>
                <c:pt idx="28">
                  <c:v>0</c:v>
                </c:pt>
                <c:pt idx="29">
                  <c:v>0.5181347150259068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E688-4797-AC2C-FEC36EA0E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29351303"/>
        <c:axId val="844615323"/>
      </c:barChart>
      <c:catAx>
        <c:axId val="21293513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7648840769903755"/>
              <c:y val="0.9109446084864392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44615323"/>
        <c:crosses val="autoZero"/>
        <c:auto val="1"/>
        <c:lblAlgn val="ctr"/>
        <c:lblOffset val="100"/>
        <c:noMultiLvlLbl val="1"/>
      </c:catAx>
      <c:valAx>
        <c:axId val="84461532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129351303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SO_03 - T13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1841651499390525E-2"/>
          <c:y val="0.10763580186662566"/>
          <c:w val="0.858869143749039"/>
          <c:h val="0.60756835083114613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reefs'!$G$1838:$G$1873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0.73529411764705876</c:v>
                </c:pt>
                <c:pt idx="3">
                  <c:v>1.4705882352941175</c:v>
                </c:pt>
                <c:pt idx="4">
                  <c:v>3.3088235294117649</c:v>
                </c:pt>
                <c:pt idx="5">
                  <c:v>7.7205882352941178</c:v>
                </c:pt>
                <c:pt idx="6">
                  <c:v>7.7205882352941178</c:v>
                </c:pt>
                <c:pt idx="7">
                  <c:v>6.6176470588235299</c:v>
                </c:pt>
                <c:pt idx="8">
                  <c:v>2.5735294117647056</c:v>
                </c:pt>
                <c:pt idx="9">
                  <c:v>0.73529411764705876</c:v>
                </c:pt>
                <c:pt idx="10">
                  <c:v>0.36764705882352938</c:v>
                </c:pt>
                <c:pt idx="11">
                  <c:v>1.8382352941176472</c:v>
                </c:pt>
                <c:pt idx="12">
                  <c:v>0.73529411764705876</c:v>
                </c:pt>
                <c:pt idx="13">
                  <c:v>0.73529411764705876</c:v>
                </c:pt>
                <c:pt idx="14">
                  <c:v>0.36764705882352938</c:v>
                </c:pt>
                <c:pt idx="15">
                  <c:v>0.36764705882352938</c:v>
                </c:pt>
                <c:pt idx="16">
                  <c:v>2.2058823529411766</c:v>
                </c:pt>
                <c:pt idx="17">
                  <c:v>3.3088235294117649</c:v>
                </c:pt>
                <c:pt idx="18">
                  <c:v>5.1470588235294112</c:v>
                </c:pt>
                <c:pt idx="19">
                  <c:v>6.9852941176470589</c:v>
                </c:pt>
                <c:pt idx="20">
                  <c:v>5.5147058823529411</c:v>
                </c:pt>
                <c:pt idx="21">
                  <c:v>6.25</c:v>
                </c:pt>
                <c:pt idx="22">
                  <c:v>6.25</c:v>
                </c:pt>
                <c:pt idx="23">
                  <c:v>6.9852941176470589</c:v>
                </c:pt>
                <c:pt idx="24">
                  <c:v>5.8823529411764701</c:v>
                </c:pt>
                <c:pt idx="25">
                  <c:v>4.0441176470588234</c:v>
                </c:pt>
                <c:pt idx="26">
                  <c:v>4.0441176470588234</c:v>
                </c:pt>
                <c:pt idx="27">
                  <c:v>2.5735294117647056</c:v>
                </c:pt>
                <c:pt idx="28">
                  <c:v>1.4705882352941175</c:v>
                </c:pt>
                <c:pt idx="29">
                  <c:v>0.36764705882352938</c:v>
                </c:pt>
                <c:pt idx="30">
                  <c:v>0.36764705882352938</c:v>
                </c:pt>
                <c:pt idx="31">
                  <c:v>0.36764705882352938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0.36764705882352938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6FB2-43AF-9AEB-4A1021405A39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reefs'!$H$1838:$H$1873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0.36764705882352938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0.73529411764705876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0.36764705882352938</c:v>
                </c:pt>
                <c:pt idx="21">
                  <c:v>0</c:v>
                </c:pt>
                <c:pt idx="22">
                  <c:v>0</c:v>
                </c:pt>
                <c:pt idx="23">
                  <c:v>0.36764705882352938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0.36764705882352938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0.36764705882352938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6FB2-43AF-9AEB-4A1021405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70405627"/>
        <c:axId val="1344828614"/>
      </c:barChart>
      <c:catAx>
        <c:axId val="19704056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7340198794595117"/>
              <c:y val="0.9144168307086614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44828614"/>
        <c:crosses val="autoZero"/>
        <c:auto val="1"/>
        <c:lblAlgn val="ctr"/>
        <c:lblOffset val="100"/>
        <c:noMultiLvlLbl val="1"/>
      </c:catAx>
      <c:valAx>
        <c:axId val="134482861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70405627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SO_07 - T14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1841651499390525E-2"/>
          <c:y val="0.10763580186662566"/>
          <c:w val="0.858869143749039"/>
          <c:h val="0.57284612860892392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reefs'!$G$1874:$G$1909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1.5</c:v>
                </c:pt>
                <c:pt idx="3">
                  <c:v>2.5</c:v>
                </c:pt>
                <c:pt idx="4">
                  <c:v>2.5</c:v>
                </c:pt>
                <c:pt idx="5">
                  <c:v>4.5</c:v>
                </c:pt>
                <c:pt idx="6">
                  <c:v>4.5</c:v>
                </c:pt>
                <c:pt idx="7">
                  <c:v>4</c:v>
                </c:pt>
                <c:pt idx="8">
                  <c:v>3.5000000000000004</c:v>
                </c:pt>
                <c:pt idx="9">
                  <c:v>0.5</c:v>
                </c:pt>
                <c:pt idx="10">
                  <c:v>2.5</c:v>
                </c:pt>
                <c:pt idx="11">
                  <c:v>1</c:v>
                </c:pt>
                <c:pt idx="12">
                  <c:v>0.5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1.5</c:v>
                </c:pt>
                <c:pt idx="18">
                  <c:v>6.5</c:v>
                </c:pt>
                <c:pt idx="19">
                  <c:v>2.5</c:v>
                </c:pt>
                <c:pt idx="20">
                  <c:v>12</c:v>
                </c:pt>
                <c:pt idx="21">
                  <c:v>9</c:v>
                </c:pt>
                <c:pt idx="22">
                  <c:v>4.5</c:v>
                </c:pt>
                <c:pt idx="23">
                  <c:v>9.5</c:v>
                </c:pt>
                <c:pt idx="24">
                  <c:v>5</c:v>
                </c:pt>
                <c:pt idx="25">
                  <c:v>3</c:v>
                </c:pt>
                <c:pt idx="26">
                  <c:v>5</c:v>
                </c:pt>
                <c:pt idx="27">
                  <c:v>3.5000000000000004</c:v>
                </c:pt>
                <c:pt idx="28">
                  <c:v>1.5</c:v>
                </c:pt>
                <c:pt idx="29">
                  <c:v>0</c:v>
                </c:pt>
                <c:pt idx="30">
                  <c:v>2</c:v>
                </c:pt>
                <c:pt idx="31">
                  <c:v>2.5</c:v>
                </c:pt>
                <c:pt idx="32">
                  <c:v>0.5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E453-4C16-AD16-AE047D6B9EBF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reefs'!$H$1874:$H$1909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0.5</c:v>
                </c:pt>
                <c:pt idx="18">
                  <c:v>0.5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0.5</c:v>
                </c:pt>
                <c:pt idx="23">
                  <c:v>0</c:v>
                </c:pt>
                <c:pt idx="24">
                  <c:v>0</c:v>
                </c:pt>
                <c:pt idx="25">
                  <c:v>0.5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E453-4C16-AD16-AE047D6B9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38594354"/>
        <c:axId val="1483980553"/>
      </c:barChart>
      <c:catAx>
        <c:axId val="213859435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7648840769903755"/>
              <c:y val="0.9248334973753280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83980553"/>
        <c:crosses val="autoZero"/>
        <c:auto val="1"/>
        <c:lblAlgn val="ctr"/>
        <c:lblOffset val="100"/>
        <c:noMultiLvlLbl val="1"/>
      </c:catAx>
      <c:valAx>
        <c:axId val="148398055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13859435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SO_09 - T15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1841651499390525E-2"/>
          <c:y val="0.10763580186662566"/>
          <c:w val="0.858869143749039"/>
          <c:h val="0.5659016841644795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reefs'!$G$1910:$G$1945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1.1811023622047243</c:v>
                </c:pt>
                <c:pt idx="3">
                  <c:v>1.5748031496062991</c:v>
                </c:pt>
                <c:pt idx="4">
                  <c:v>8.6614173228346463</c:v>
                </c:pt>
                <c:pt idx="5">
                  <c:v>9.4488188976377945</c:v>
                </c:pt>
                <c:pt idx="6">
                  <c:v>9.0551181102362204</c:v>
                </c:pt>
                <c:pt idx="7">
                  <c:v>2.3622047244094486</c:v>
                </c:pt>
                <c:pt idx="8">
                  <c:v>1.5748031496062991</c:v>
                </c:pt>
                <c:pt idx="9">
                  <c:v>1.1811023622047243</c:v>
                </c:pt>
                <c:pt idx="10">
                  <c:v>0.78740157480314954</c:v>
                </c:pt>
                <c:pt idx="11">
                  <c:v>0.78740157480314954</c:v>
                </c:pt>
                <c:pt idx="12">
                  <c:v>1.1811023622047243</c:v>
                </c:pt>
                <c:pt idx="13">
                  <c:v>0.39370078740157477</c:v>
                </c:pt>
                <c:pt idx="14">
                  <c:v>0</c:v>
                </c:pt>
                <c:pt idx="15">
                  <c:v>1.5748031496062991</c:v>
                </c:pt>
                <c:pt idx="16">
                  <c:v>1.9685039370078741</c:v>
                </c:pt>
                <c:pt idx="17">
                  <c:v>3.1496062992125982</c:v>
                </c:pt>
                <c:pt idx="18">
                  <c:v>4.3307086614173231</c:v>
                </c:pt>
                <c:pt idx="19">
                  <c:v>5.5118110236220472</c:v>
                </c:pt>
                <c:pt idx="20">
                  <c:v>7.0866141732283463</c:v>
                </c:pt>
                <c:pt idx="21">
                  <c:v>6.6929133858267722</c:v>
                </c:pt>
                <c:pt idx="22">
                  <c:v>5.9055118110236222</c:v>
                </c:pt>
                <c:pt idx="23">
                  <c:v>9.0551181102362204</c:v>
                </c:pt>
                <c:pt idx="24">
                  <c:v>3.9370078740157481</c:v>
                </c:pt>
                <c:pt idx="25">
                  <c:v>3.1496062992125982</c:v>
                </c:pt>
                <c:pt idx="26">
                  <c:v>2.3622047244094486</c:v>
                </c:pt>
                <c:pt idx="27">
                  <c:v>0.78740157480314954</c:v>
                </c:pt>
                <c:pt idx="28">
                  <c:v>1.5748031496062991</c:v>
                </c:pt>
                <c:pt idx="29">
                  <c:v>0.39370078740157477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0.39370078740157477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65FB-4434-867F-4F8E64BE3639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reefs'!$H$1910:$H$1945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0.39370078740157477</c:v>
                </c:pt>
                <c:pt idx="15">
                  <c:v>0</c:v>
                </c:pt>
                <c:pt idx="16">
                  <c:v>0</c:v>
                </c:pt>
                <c:pt idx="17">
                  <c:v>0.39370078740157477</c:v>
                </c:pt>
                <c:pt idx="18">
                  <c:v>0.39370078740157477</c:v>
                </c:pt>
                <c:pt idx="19">
                  <c:v>0</c:v>
                </c:pt>
                <c:pt idx="20">
                  <c:v>0.39370078740157477</c:v>
                </c:pt>
                <c:pt idx="21">
                  <c:v>0.78740157480314954</c:v>
                </c:pt>
                <c:pt idx="22">
                  <c:v>0.39370078740157477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0.78740157480314954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0.39370078740157477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65FB-4434-867F-4F8E64BE3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86578738"/>
        <c:axId val="27266504"/>
      </c:barChart>
      <c:catAx>
        <c:axId val="158657873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7340198794595117"/>
              <c:y val="0.9005279418197725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7266504"/>
        <c:crosses val="autoZero"/>
        <c:auto val="1"/>
        <c:lblAlgn val="ctr"/>
        <c:lblOffset val="100"/>
        <c:noMultiLvlLbl val="1"/>
      </c:catAx>
      <c:valAx>
        <c:axId val="2726650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58657873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SO_11 - T16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1841651499390525E-2"/>
          <c:y val="0.10763580186662566"/>
          <c:w val="0.858869143749039"/>
          <c:h val="0.61451279527559055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reefs'!$G$1946:$G$1981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0.54054054054054057</c:v>
                </c:pt>
                <c:pt idx="4">
                  <c:v>1.6216216216216217</c:v>
                </c:pt>
                <c:pt idx="5">
                  <c:v>0.54054054054054057</c:v>
                </c:pt>
                <c:pt idx="6">
                  <c:v>1.0810810810810811</c:v>
                </c:pt>
                <c:pt idx="7">
                  <c:v>0</c:v>
                </c:pt>
                <c:pt idx="8">
                  <c:v>0</c:v>
                </c:pt>
                <c:pt idx="9">
                  <c:v>0.54054054054054057</c:v>
                </c:pt>
                <c:pt idx="10">
                  <c:v>1.0810810810810811</c:v>
                </c:pt>
                <c:pt idx="11">
                  <c:v>0</c:v>
                </c:pt>
                <c:pt idx="12">
                  <c:v>0.54054054054054057</c:v>
                </c:pt>
                <c:pt idx="13">
                  <c:v>0.54054054054054057</c:v>
                </c:pt>
                <c:pt idx="14">
                  <c:v>1.6216216216216217</c:v>
                </c:pt>
                <c:pt idx="15">
                  <c:v>2.1621621621621623</c:v>
                </c:pt>
                <c:pt idx="16">
                  <c:v>4.8648648648648649</c:v>
                </c:pt>
                <c:pt idx="17">
                  <c:v>3.7837837837837842</c:v>
                </c:pt>
                <c:pt idx="18">
                  <c:v>11.351351351351353</c:v>
                </c:pt>
                <c:pt idx="19">
                  <c:v>9.7297297297297298</c:v>
                </c:pt>
                <c:pt idx="20">
                  <c:v>12.432432432432433</c:v>
                </c:pt>
                <c:pt idx="21">
                  <c:v>11.351351351351353</c:v>
                </c:pt>
                <c:pt idx="22">
                  <c:v>8.6486486486486491</c:v>
                </c:pt>
                <c:pt idx="23">
                  <c:v>5.4054054054054053</c:v>
                </c:pt>
                <c:pt idx="24">
                  <c:v>2.7027027027027026</c:v>
                </c:pt>
                <c:pt idx="25">
                  <c:v>3.2432432432432434</c:v>
                </c:pt>
                <c:pt idx="26">
                  <c:v>3.7837837837837842</c:v>
                </c:pt>
                <c:pt idx="27">
                  <c:v>2.1621621621621623</c:v>
                </c:pt>
                <c:pt idx="28">
                  <c:v>2.1621621621621623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0.54054054054054057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4393-41B6-B266-5BA4D562B7D0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reefs'!$H$1946:$H$1981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1.0810810810810811</c:v>
                </c:pt>
                <c:pt idx="16">
                  <c:v>0.54054054054054057</c:v>
                </c:pt>
                <c:pt idx="17">
                  <c:v>0.54054054054054057</c:v>
                </c:pt>
                <c:pt idx="18">
                  <c:v>0.54054054054054057</c:v>
                </c:pt>
                <c:pt idx="19">
                  <c:v>1.0810810810810811</c:v>
                </c:pt>
                <c:pt idx="20">
                  <c:v>2.1621621621621623</c:v>
                </c:pt>
                <c:pt idx="21">
                  <c:v>0</c:v>
                </c:pt>
                <c:pt idx="22">
                  <c:v>0</c:v>
                </c:pt>
                <c:pt idx="23">
                  <c:v>0.54054054054054057</c:v>
                </c:pt>
                <c:pt idx="24">
                  <c:v>0</c:v>
                </c:pt>
                <c:pt idx="25">
                  <c:v>0.54054054054054057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0.54054054054054057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4393-41B6-B266-5BA4D562B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81468236"/>
        <c:axId val="48806523"/>
      </c:barChart>
      <c:catAx>
        <c:axId val="14814682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7340198794595117"/>
              <c:y val="0.9248334973753280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8806523"/>
        <c:crosses val="autoZero"/>
        <c:auto val="1"/>
        <c:lblAlgn val="ctr"/>
        <c:lblOffset val="100"/>
        <c:noMultiLvlLbl val="1"/>
      </c:catAx>
      <c:valAx>
        <c:axId val="4880652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814682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SO_12 - T17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1841651499390525E-2"/>
          <c:y val="0.10763580186662566"/>
          <c:w val="0.858869143749039"/>
          <c:h val="0.58326279527559055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reefs'!$G$1982:$G$2017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0.37878787878787878</c:v>
                </c:pt>
                <c:pt idx="4">
                  <c:v>3.7878787878787881</c:v>
                </c:pt>
                <c:pt idx="5">
                  <c:v>1.1363636363636365</c:v>
                </c:pt>
                <c:pt idx="6">
                  <c:v>0.37878787878787878</c:v>
                </c:pt>
                <c:pt idx="7">
                  <c:v>1.1363636363636365</c:v>
                </c:pt>
                <c:pt idx="8">
                  <c:v>1.5151515151515151</c:v>
                </c:pt>
                <c:pt idx="9">
                  <c:v>0</c:v>
                </c:pt>
                <c:pt idx="10">
                  <c:v>0.37878787878787878</c:v>
                </c:pt>
                <c:pt idx="11">
                  <c:v>0.37878787878787878</c:v>
                </c:pt>
                <c:pt idx="12">
                  <c:v>0.75757575757575757</c:v>
                </c:pt>
                <c:pt idx="13">
                  <c:v>0.37878787878787878</c:v>
                </c:pt>
                <c:pt idx="14">
                  <c:v>1.5151515151515151</c:v>
                </c:pt>
                <c:pt idx="15">
                  <c:v>2.2727272727272729</c:v>
                </c:pt>
                <c:pt idx="16">
                  <c:v>3.4090909090909087</c:v>
                </c:pt>
                <c:pt idx="17">
                  <c:v>3.0303030303030303</c:v>
                </c:pt>
                <c:pt idx="18">
                  <c:v>6.8181818181818175</c:v>
                </c:pt>
                <c:pt idx="19">
                  <c:v>9.4696969696969688</c:v>
                </c:pt>
                <c:pt idx="20">
                  <c:v>10.606060606060606</c:v>
                </c:pt>
                <c:pt idx="21">
                  <c:v>6.8181818181818175</c:v>
                </c:pt>
                <c:pt idx="22">
                  <c:v>10.606060606060606</c:v>
                </c:pt>
                <c:pt idx="23">
                  <c:v>7.5757575757575761</c:v>
                </c:pt>
                <c:pt idx="24">
                  <c:v>6.4393939393939394</c:v>
                </c:pt>
                <c:pt idx="25">
                  <c:v>3.4090909090909087</c:v>
                </c:pt>
                <c:pt idx="26">
                  <c:v>6.0606060606060606</c:v>
                </c:pt>
                <c:pt idx="27">
                  <c:v>2.6515151515151514</c:v>
                </c:pt>
                <c:pt idx="28">
                  <c:v>2.2727272727272729</c:v>
                </c:pt>
                <c:pt idx="29">
                  <c:v>0.75757575757575757</c:v>
                </c:pt>
                <c:pt idx="30">
                  <c:v>0.75757575757575757</c:v>
                </c:pt>
                <c:pt idx="31">
                  <c:v>0.37878787878787878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73D2-48C4-A631-23ADCB0031E4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reefs'!$H$1982:$H$2017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0.37878787878787878</c:v>
                </c:pt>
                <c:pt idx="16">
                  <c:v>0.75757575757575757</c:v>
                </c:pt>
                <c:pt idx="17">
                  <c:v>0</c:v>
                </c:pt>
                <c:pt idx="18">
                  <c:v>0.37878787878787878</c:v>
                </c:pt>
                <c:pt idx="19">
                  <c:v>0.75757575757575757</c:v>
                </c:pt>
                <c:pt idx="20">
                  <c:v>0.37878787878787878</c:v>
                </c:pt>
                <c:pt idx="21">
                  <c:v>0</c:v>
                </c:pt>
                <c:pt idx="22">
                  <c:v>0.75757575757575757</c:v>
                </c:pt>
                <c:pt idx="23">
                  <c:v>0.37878787878787878</c:v>
                </c:pt>
                <c:pt idx="24">
                  <c:v>0.37878787878787878</c:v>
                </c:pt>
                <c:pt idx="25">
                  <c:v>0</c:v>
                </c:pt>
                <c:pt idx="26">
                  <c:v>0.37878787878787878</c:v>
                </c:pt>
                <c:pt idx="27">
                  <c:v>0</c:v>
                </c:pt>
                <c:pt idx="28">
                  <c:v>0</c:v>
                </c:pt>
                <c:pt idx="29">
                  <c:v>0.37878787878787878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73D2-48C4-A631-23ADCB003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7484348"/>
        <c:axId val="1817597722"/>
      </c:barChart>
      <c:catAx>
        <c:axId val="7574843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6568593856323509"/>
              <c:y val="0.9178890529308836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17597722"/>
        <c:crosses val="autoZero"/>
        <c:auto val="1"/>
        <c:lblAlgn val="ctr"/>
        <c:lblOffset val="100"/>
        <c:noMultiLvlLbl val="1"/>
      </c:catAx>
      <c:valAx>
        <c:axId val="181759772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574843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SO_18 - T20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1841651499390525E-2"/>
          <c:y val="0.10763580186662566"/>
          <c:w val="0.858869143749039"/>
          <c:h val="0.60062390638670171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reefs'!$G$2018:$G$2053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0.58823529411764708</c:v>
                </c:pt>
                <c:pt idx="3">
                  <c:v>2.3529411764705883</c:v>
                </c:pt>
                <c:pt idx="4">
                  <c:v>5.2941176470588234</c:v>
                </c:pt>
                <c:pt idx="5">
                  <c:v>6.4705882352941186</c:v>
                </c:pt>
                <c:pt idx="6">
                  <c:v>8.235294117647058</c:v>
                </c:pt>
                <c:pt idx="7">
                  <c:v>2.9411764705882351</c:v>
                </c:pt>
                <c:pt idx="8">
                  <c:v>1.7647058823529411</c:v>
                </c:pt>
                <c:pt idx="9">
                  <c:v>2.3529411764705883</c:v>
                </c:pt>
                <c:pt idx="10">
                  <c:v>1.7647058823529411</c:v>
                </c:pt>
                <c:pt idx="11">
                  <c:v>0.58823529411764708</c:v>
                </c:pt>
                <c:pt idx="12">
                  <c:v>1.1764705882352942</c:v>
                </c:pt>
                <c:pt idx="13">
                  <c:v>0</c:v>
                </c:pt>
                <c:pt idx="14">
                  <c:v>0</c:v>
                </c:pt>
                <c:pt idx="15">
                  <c:v>1.7647058823529411</c:v>
                </c:pt>
                <c:pt idx="16">
                  <c:v>2.3529411764705883</c:v>
                </c:pt>
                <c:pt idx="17">
                  <c:v>1.7647058823529411</c:v>
                </c:pt>
                <c:pt idx="18">
                  <c:v>5.2941176470588234</c:v>
                </c:pt>
                <c:pt idx="19">
                  <c:v>2.3529411764705883</c:v>
                </c:pt>
                <c:pt idx="20">
                  <c:v>6.4705882352941186</c:v>
                </c:pt>
                <c:pt idx="21">
                  <c:v>10</c:v>
                </c:pt>
                <c:pt idx="22">
                  <c:v>4.7058823529411766</c:v>
                </c:pt>
                <c:pt idx="23">
                  <c:v>5.8823529411764701</c:v>
                </c:pt>
                <c:pt idx="24">
                  <c:v>5.8823529411764701</c:v>
                </c:pt>
                <c:pt idx="25">
                  <c:v>3.5294117647058822</c:v>
                </c:pt>
                <c:pt idx="26">
                  <c:v>4.117647058823529</c:v>
                </c:pt>
                <c:pt idx="27">
                  <c:v>2.3529411764705883</c:v>
                </c:pt>
                <c:pt idx="28">
                  <c:v>1.7647058823529411</c:v>
                </c:pt>
                <c:pt idx="29">
                  <c:v>0</c:v>
                </c:pt>
                <c:pt idx="30">
                  <c:v>0</c:v>
                </c:pt>
                <c:pt idx="31">
                  <c:v>0.58823529411764708</c:v>
                </c:pt>
                <c:pt idx="32">
                  <c:v>1.1764705882352942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F0EB-4FEC-AE65-9794310206A7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reefs'!$H$2018:$H$2053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0.58823529411764708</c:v>
                </c:pt>
                <c:pt idx="5">
                  <c:v>0</c:v>
                </c:pt>
                <c:pt idx="6">
                  <c:v>1.1764705882352942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0.58823529411764708</c:v>
                </c:pt>
                <c:pt idx="16">
                  <c:v>0</c:v>
                </c:pt>
                <c:pt idx="17">
                  <c:v>1.1764705882352942</c:v>
                </c:pt>
                <c:pt idx="18">
                  <c:v>0.58823529411764708</c:v>
                </c:pt>
                <c:pt idx="19">
                  <c:v>1.1764705882352942</c:v>
                </c:pt>
                <c:pt idx="20">
                  <c:v>0.58823529411764708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0.58823529411764708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F0EB-4FEC-AE65-979431020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2344523"/>
        <c:axId val="1967906500"/>
      </c:barChart>
      <c:catAx>
        <c:axId val="52234452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7494519782249439"/>
              <c:y val="0.9178890529308836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67906500"/>
        <c:crosses val="autoZero"/>
        <c:auto val="1"/>
        <c:lblAlgn val="ctr"/>
        <c:lblOffset val="100"/>
        <c:noMultiLvlLbl val="1"/>
      </c:catAx>
      <c:valAx>
        <c:axId val="196790650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22344523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SO_19 - T21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1841651499390525E-2"/>
          <c:y val="0.10763580186662566"/>
          <c:w val="0.858869143749039"/>
          <c:h val="0.61451279527559055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reefs'!$G$2054:$G$2089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0.42016806722689076</c:v>
                </c:pt>
                <c:pt idx="3">
                  <c:v>1.2605042016806722</c:v>
                </c:pt>
                <c:pt idx="4">
                  <c:v>5.0420168067226889</c:v>
                </c:pt>
                <c:pt idx="5">
                  <c:v>5.0420168067226889</c:v>
                </c:pt>
                <c:pt idx="6">
                  <c:v>5.0420168067226889</c:v>
                </c:pt>
                <c:pt idx="7">
                  <c:v>3.3613445378151261</c:v>
                </c:pt>
                <c:pt idx="8">
                  <c:v>1.680672268907563</c:v>
                </c:pt>
                <c:pt idx="9">
                  <c:v>0.84033613445378152</c:v>
                </c:pt>
                <c:pt idx="10">
                  <c:v>1.2605042016806722</c:v>
                </c:pt>
                <c:pt idx="11">
                  <c:v>0</c:v>
                </c:pt>
                <c:pt idx="12">
                  <c:v>0.42016806722689076</c:v>
                </c:pt>
                <c:pt idx="13">
                  <c:v>0</c:v>
                </c:pt>
                <c:pt idx="14">
                  <c:v>0.84033613445378152</c:v>
                </c:pt>
                <c:pt idx="15">
                  <c:v>0.84033613445378152</c:v>
                </c:pt>
                <c:pt idx="16">
                  <c:v>1.2605042016806722</c:v>
                </c:pt>
                <c:pt idx="17">
                  <c:v>2.1008403361344539</c:v>
                </c:pt>
                <c:pt idx="18">
                  <c:v>5.46218487394958</c:v>
                </c:pt>
                <c:pt idx="19">
                  <c:v>7.5630252100840334</c:v>
                </c:pt>
                <c:pt idx="20">
                  <c:v>7.1428571428571423</c:v>
                </c:pt>
                <c:pt idx="21">
                  <c:v>8.8235294117647065</c:v>
                </c:pt>
                <c:pt idx="22">
                  <c:v>8.8235294117647065</c:v>
                </c:pt>
                <c:pt idx="23">
                  <c:v>8.4033613445378155</c:v>
                </c:pt>
                <c:pt idx="24">
                  <c:v>3.7815126050420167</c:v>
                </c:pt>
                <c:pt idx="25">
                  <c:v>4.2016806722689077</c:v>
                </c:pt>
                <c:pt idx="26">
                  <c:v>2.5210084033613445</c:v>
                </c:pt>
                <c:pt idx="27">
                  <c:v>2.9411764705882351</c:v>
                </c:pt>
                <c:pt idx="28">
                  <c:v>0.84033613445378152</c:v>
                </c:pt>
                <c:pt idx="29">
                  <c:v>1.2605042016806722</c:v>
                </c:pt>
                <c:pt idx="30">
                  <c:v>1.2605042016806722</c:v>
                </c:pt>
                <c:pt idx="31">
                  <c:v>0.42016806722689076</c:v>
                </c:pt>
                <c:pt idx="32">
                  <c:v>0.42016806722689076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35FE-4352-9B7A-39A1A1A96E3D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reefs'!$H$2054:$H$2089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0.42016806722689076</c:v>
                </c:pt>
                <c:pt idx="13">
                  <c:v>0</c:v>
                </c:pt>
                <c:pt idx="14">
                  <c:v>0</c:v>
                </c:pt>
                <c:pt idx="15">
                  <c:v>0.42016806722689076</c:v>
                </c:pt>
                <c:pt idx="16">
                  <c:v>0.84033613445378152</c:v>
                </c:pt>
                <c:pt idx="17">
                  <c:v>0.42016806722689076</c:v>
                </c:pt>
                <c:pt idx="18">
                  <c:v>0.84033613445378152</c:v>
                </c:pt>
                <c:pt idx="19">
                  <c:v>0.42016806722689076</c:v>
                </c:pt>
                <c:pt idx="20">
                  <c:v>0.84033613445378152</c:v>
                </c:pt>
                <c:pt idx="21">
                  <c:v>1.2605042016806722</c:v>
                </c:pt>
                <c:pt idx="22">
                  <c:v>0.42016806722689076</c:v>
                </c:pt>
                <c:pt idx="23">
                  <c:v>0.42016806722689076</c:v>
                </c:pt>
                <c:pt idx="24">
                  <c:v>0</c:v>
                </c:pt>
                <c:pt idx="25">
                  <c:v>0</c:v>
                </c:pt>
                <c:pt idx="26">
                  <c:v>0.42016806722689076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35FE-4352-9B7A-39A1A1A96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74563354"/>
        <c:axId val="1770252032"/>
      </c:barChart>
      <c:catAx>
        <c:axId val="197456335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7494519782249439"/>
              <c:y val="0.9178890529308836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70252032"/>
        <c:crosses val="autoZero"/>
        <c:auto val="1"/>
        <c:lblAlgn val="ctr"/>
        <c:lblOffset val="100"/>
        <c:noMultiLvlLbl val="1"/>
      </c:catAx>
      <c:valAx>
        <c:axId val="177025203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7456335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AltSub_55A - H56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7.779241001045914E-2"/>
          <c:y val="0.11253942164576453"/>
          <c:w val="0.83861949547973169"/>
          <c:h val="0.56677411417322832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'B1 diver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'B1 diver monitored reefs'!$G$254:$G$289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1.5151515151515151</c:v>
                </c:pt>
                <c:pt idx="3">
                  <c:v>5.5555555555555554</c:v>
                </c:pt>
                <c:pt idx="4">
                  <c:v>4.0404040404040407</c:v>
                </c:pt>
                <c:pt idx="5">
                  <c:v>9.5959595959595951</c:v>
                </c:pt>
                <c:pt idx="6">
                  <c:v>6.5656565656565666</c:v>
                </c:pt>
                <c:pt idx="7">
                  <c:v>4.5454545454545459</c:v>
                </c:pt>
                <c:pt idx="8">
                  <c:v>1.0101010101010102</c:v>
                </c:pt>
                <c:pt idx="9">
                  <c:v>1.5151515151515151</c:v>
                </c:pt>
                <c:pt idx="10">
                  <c:v>1.0101010101010102</c:v>
                </c:pt>
                <c:pt idx="11">
                  <c:v>0.50505050505050508</c:v>
                </c:pt>
                <c:pt idx="12">
                  <c:v>1.0101010101010102</c:v>
                </c:pt>
                <c:pt idx="13">
                  <c:v>1.5151515151515151</c:v>
                </c:pt>
                <c:pt idx="14">
                  <c:v>3.0303030303030303</c:v>
                </c:pt>
                <c:pt idx="15">
                  <c:v>2.0202020202020203</c:v>
                </c:pt>
                <c:pt idx="16">
                  <c:v>3.535353535353535</c:v>
                </c:pt>
                <c:pt idx="17">
                  <c:v>3.535353535353535</c:v>
                </c:pt>
                <c:pt idx="18">
                  <c:v>7.0707070707070701</c:v>
                </c:pt>
                <c:pt idx="19">
                  <c:v>6.0606060606060606</c:v>
                </c:pt>
                <c:pt idx="20">
                  <c:v>4.0404040404040407</c:v>
                </c:pt>
                <c:pt idx="21">
                  <c:v>3.0303030303030303</c:v>
                </c:pt>
                <c:pt idx="22">
                  <c:v>5.0505050505050502</c:v>
                </c:pt>
                <c:pt idx="23">
                  <c:v>4.5454545454545459</c:v>
                </c:pt>
                <c:pt idx="24">
                  <c:v>2.5252525252525251</c:v>
                </c:pt>
                <c:pt idx="25">
                  <c:v>2.5252525252525251</c:v>
                </c:pt>
                <c:pt idx="26">
                  <c:v>2.0202020202020203</c:v>
                </c:pt>
                <c:pt idx="27">
                  <c:v>1.5151515151515151</c:v>
                </c:pt>
                <c:pt idx="28">
                  <c:v>1.0101010101010102</c:v>
                </c:pt>
                <c:pt idx="29">
                  <c:v>1.0101010101010102</c:v>
                </c:pt>
                <c:pt idx="30">
                  <c:v>0.50505050505050508</c:v>
                </c:pt>
                <c:pt idx="31">
                  <c:v>0</c:v>
                </c:pt>
                <c:pt idx="32">
                  <c:v>0.50505050505050508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AF3B-437D-A0FB-A8AC82B4C82B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'B1 diver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'B1 diver monitored reefs'!$H$254:$H$289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0.50505050505050508</c:v>
                </c:pt>
                <c:pt idx="5">
                  <c:v>0</c:v>
                </c:pt>
                <c:pt idx="6">
                  <c:v>0.50505050505050508</c:v>
                </c:pt>
                <c:pt idx="7">
                  <c:v>0</c:v>
                </c:pt>
                <c:pt idx="8">
                  <c:v>0</c:v>
                </c:pt>
                <c:pt idx="9">
                  <c:v>0.50505050505050508</c:v>
                </c:pt>
                <c:pt idx="10">
                  <c:v>0</c:v>
                </c:pt>
                <c:pt idx="11">
                  <c:v>0</c:v>
                </c:pt>
                <c:pt idx="12">
                  <c:v>0.50505050505050508</c:v>
                </c:pt>
                <c:pt idx="13">
                  <c:v>0.50505050505050508</c:v>
                </c:pt>
                <c:pt idx="14">
                  <c:v>0</c:v>
                </c:pt>
                <c:pt idx="15">
                  <c:v>1.0101010101010102</c:v>
                </c:pt>
                <c:pt idx="16">
                  <c:v>1.0101010101010102</c:v>
                </c:pt>
                <c:pt idx="17">
                  <c:v>0.50505050505050508</c:v>
                </c:pt>
                <c:pt idx="18">
                  <c:v>0.50505050505050508</c:v>
                </c:pt>
                <c:pt idx="19">
                  <c:v>0.50505050505050508</c:v>
                </c:pt>
                <c:pt idx="20">
                  <c:v>0.50505050505050508</c:v>
                </c:pt>
                <c:pt idx="21">
                  <c:v>0.50505050505050508</c:v>
                </c:pt>
                <c:pt idx="22">
                  <c:v>0.50505050505050508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0.50505050505050508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AF3B-437D-A0FB-A8AC82B4C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66266162"/>
        <c:axId val="543990982"/>
      </c:barChart>
      <c:catAx>
        <c:axId val="156626616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6466000777680566"/>
              <c:y val="0.897444772528433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43990982"/>
        <c:crosses val="autoZero"/>
        <c:auto val="1"/>
        <c:lblAlgn val="ctr"/>
        <c:lblOffset val="100"/>
        <c:noMultiLvlLbl val="1"/>
      </c:catAx>
      <c:valAx>
        <c:axId val="54399098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56626616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632997721123197"/>
          <c:y val="0.12453069105560635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SO_20 - T22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1841651499390525E-2"/>
          <c:y val="0.10763580186662566"/>
          <c:w val="0.858869143749039"/>
          <c:h val="0.60062390638670171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reefs'!$G$2090:$G$2125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1.809954751131222</c:v>
                </c:pt>
                <c:pt idx="4">
                  <c:v>3.6199095022624439</c:v>
                </c:pt>
                <c:pt idx="5">
                  <c:v>4.0723981900452486</c:v>
                </c:pt>
                <c:pt idx="6">
                  <c:v>5.4298642533936654</c:v>
                </c:pt>
                <c:pt idx="7">
                  <c:v>2.2624434389140271</c:v>
                </c:pt>
                <c:pt idx="8">
                  <c:v>0.45248868778280549</c:v>
                </c:pt>
                <c:pt idx="9">
                  <c:v>0.45248868778280549</c:v>
                </c:pt>
                <c:pt idx="10">
                  <c:v>0</c:v>
                </c:pt>
                <c:pt idx="11">
                  <c:v>1.3574660633484164</c:v>
                </c:pt>
                <c:pt idx="12">
                  <c:v>0.90497737556561098</c:v>
                </c:pt>
                <c:pt idx="13">
                  <c:v>0.90497737556561098</c:v>
                </c:pt>
                <c:pt idx="14">
                  <c:v>0.45248868778280549</c:v>
                </c:pt>
                <c:pt idx="15">
                  <c:v>1.3574660633484164</c:v>
                </c:pt>
                <c:pt idx="16">
                  <c:v>1.809954751131222</c:v>
                </c:pt>
                <c:pt idx="17">
                  <c:v>3.6199095022624439</c:v>
                </c:pt>
                <c:pt idx="18">
                  <c:v>11.312217194570136</c:v>
                </c:pt>
                <c:pt idx="19">
                  <c:v>5.4298642533936654</c:v>
                </c:pt>
                <c:pt idx="20">
                  <c:v>8.1447963800904972</c:v>
                </c:pt>
                <c:pt idx="21">
                  <c:v>6.7873303167420813</c:v>
                </c:pt>
                <c:pt idx="22">
                  <c:v>4.5248868778280542</c:v>
                </c:pt>
                <c:pt idx="23">
                  <c:v>9.502262443438914</c:v>
                </c:pt>
                <c:pt idx="24">
                  <c:v>4.0723981900452486</c:v>
                </c:pt>
                <c:pt idx="25">
                  <c:v>4.0723981900452486</c:v>
                </c:pt>
                <c:pt idx="26">
                  <c:v>4.9773755656108598</c:v>
                </c:pt>
                <c:pt idx="27">
                  <c:v>1.3574660633484164</c:v>
                </c:pt>
                <c:pt idx="28">
                  <c:v>1.809954751131222</c:v>
                </c:pt>
                <c:pt idx="29">
                  <c:v>1.3574660633484164</c:v>
                </c:pt>
                <c:pt idx="30">
                  <c:v>0.90497737556561098</c:v>
                </c:pt>
                <c:pt idx="31">
                  <c:v>0.45248868778280549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15D6-44F7-9528-049D254F1F48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reefs'!$H$2090:$H$2125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0.45248868778280549</c:v>
                </c:pt>
                <c:pt idx="15">
                  <c:v>0</c:v>
                </c:pt>
                <c:pt idx="16">
                  <c:v>0.45248868778280549</c:v>
                </c:pt>
                <c:pt idx="17">
                  <c:v>0.90497737556561098</c:v>
                </c:pt>
                <c:pt idx="18">
                  <c:v>0.45248868778280549</c:v>
                </c:pt>
                <c:pt idx="19">
                  <c:v>0.90497737556561098</c:v>
                </c:pt>
                <c:pt idx="20">
                  <c:v>0.45248868778280549</c:v>
                </c:pt>
                <c:pt idx="21">
                  <c:v>1.3574660633484164</c:v>
                </c:pt>
                <c:pt idx="22">
                  <c:v>0.90497737556561098</c:v>
                </c:pt>
                <c:pt idx="23">
                  <c:v>0</c:v>
                </c:pt>
                <c:pt idx="24">
                  <c:v>0.45248868778280549</c:v>
                </c:pt>
                <c:pt idx="25">
                  <c:v>0.45248868778280549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15D6-44F7-9528-049D254F1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5367837"/>
        <c:axId val="284047044"/>
      </c:barChart>
      <c:catAx>
        <c:axId val="13536783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7688079052221288"/>
              <c:y val="0.9090299650043746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84047044"/>
        <c:crosses val="autoZero"/>
        <c:auto val="1"/>
        <c:lblAlgn val="ctr"/>
        <c:lblOffset val="100"/>
        <c:noMultiLvlLbl val="1"/>
      </c:catAx>
      <c:valAx>
        <c:axId val="28404704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5367837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SO_23 - T23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1841651499390525E-2"/>
          <c:y val="0.10763580186662566"/>
          <c:w val="0.858869143749039"/>
          <c:h val="0.57284612860892392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reefs'!$G$2126:$G$2161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0.51546391752577314</c:v>
                </c:pt>
                <c:pt idx="3">
                  <c:v>2.5773195876288657</c:v>
                </c:pt>
                <c:pt idx="4">
                  <c:v>2.5773195876288657</c:v>
                </c:pt>
                <c:pt idx="5">
                  <c:v>2.0618556701030926</c:v>
                </c:pt>
                <c:pt idx="6">
                  <c:v>1.0309278350515463</c:v>
                </c:pt>
                <c:pt idx="7">
                  <c:v>1.0309278350515463</c:v>
                </c:pt>
                <c:pt idx="8">
                  <c:v>1.0309278350515463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1.0309278350515463</c:v>
                </c:pt>
                <c:pt idx="13">
                  <c:v>0</c:v>
                </c:pt>
                <c:pt idx="14">
                  <c:v>2.0618556701030926</c:v>
                </c:pt>
                <c:pt idx="15">
                  <c:v>0.51546391752577314</c:v>
                </c:pt>
                <c:pt idx="16">
                  <c:v>2.5773195876288657</c:v>
                </c:pt>
                <c:pt idx="17">
                  <c:v>8.2474226804123703</c:v>
                </c:pt>
                <c:pt idx="18">
                  <c:v>10.309278350515463</c:v>
                </c:pt>
                <c:pt idx="19">
                  <c:v>9.2783505154639183</c:v>
                </c:pt>
                <c:pt idx="20">
                  <c:v>13.402061855670103</c:v>
                </c:pt>
                <c:pt idx="21">
                  <c:v>6.1855670103092786</c:v>
                </c:pt>
                <c:pt idx="22">
                  <c:v>9.7938144329896915</c:v>
                </c:pt>
                <c:pt idx="23">
                  <c:v>6.7010309278350517</c:v>
                </c:pt>
                <c:pt idx="24">
                  <c:v>5.6701030927835054</c:v>
                </c:pt>
                <c:pt idx="25">
                  <c:v>3.608247422680412</c:v>
                </c:pt>
                <c:pt idx="26">
                  <c:v>3.608247422680412</c:v>
                </c:pt>
                <c:pt idx="27">
                  <c:v>1.5463917525773196</c:v>
                </c:pt>
                <c:pt idx="28">
                  <c:v>0.51546391752577314</c:v>
                </c:pt>
                <c:pt idx="29">
                  <c:v>0</c:v>
                </c:pt>
                <c:pt idx="30">
                  <c:v>0.51546391752577314</c:v>
                </c:pt>
                <c:pt idx="31">
                  <c:v>1.0309278350515463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DA03-4B74-861C-AB397A71A4EE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reefs'!$H$2126:$H$2161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1.0309278350515463</c:v>
                </c:pt>
                <c:pt idx="17">
                  <c:v>0</c:v>
                </c:pt>
                <c:pt idx="18">
                  <c:v>0</c:v>
                </c:pt>
                <c:pt idx="19">
                  <c:v>0.51546391752577314</c:v>
                </c:pt>
                <c:pt idx="20">
                  <c:v>0.51546391752577314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0.51546391752577314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DA03-4B74-861C-AB397A71A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07381507"/>
        <c:axId val="194941418"/>
      </c:barChart>
      <c:catAx>
        <c:axId val="10073815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7634531315407286"/>
              <c:y val="0.9144168307086614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4941418"/>
        <c:crosses val="autoZero"/>
        <c:auto val="1"/>
        <c:lblAlgn val="ctr"/>
        <c:lblOffset val="100"/>
        <c:noMultiLvlLbl val="1"/>
      </c:catAx>
      <c:valAx>
        <c:axId val="19494141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07381507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SO_24 - T25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1841651499390525E-2"/>
          <c:y val="0.10763580186662566"/>
          <c:w val="0.858869143749039"/>
          <c:h val="0.56937390638670171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reefs'!$G$2162:$G$2197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0.60606060606060608</c:v>
                </c:pt>
                <c:pt idx="4">
                  <c:v>0.30303030303030304</c:v>
                </c:pt>
                <c:pt idx="5">
                  <c:v>0.90909090909090906</c:v>
                </c:pt>
                <c:pt idx="6">
                  <c:v>1.8181818181818181</c:v>
                </c:pt>
                <c:pt idx="7">
                  <c:v>1.8181818181818181</c:v>
                </c:pt>
                <c:pt idx="8">
                  <c:v>0.90909090909090906</c:v>
                </c:pt>
                <c:pt idx="9">
                  <c:v>0.30303030303030304</c:v>
                </c:pt>
                <c:pt idx="10">
                  <c:v>0.60606060606060608</c:v>
                </c:pt>
                <c:pt idx="11">
                  <c:v>0.30303030303030304</c:v>
                </c:pt>
                <c:pt idx="12">
                  <c:v>0.30303030303030304</c:v>
                </c:pt>
                <c:pt idx="13">
                  <c:v>0.30303030303030304</c:v>
                </c:pt>
                <c:pt idx="14">
                  <c:v>0.90909090909090906</c:v>
                </c:pt>
                <c:pt idx="15">
                  <c:v>1.2121212121212122</c:v>
                </c:pt>
                <c:pt idx="16">
                  <c:v>3.0303030303030303</c:v>
                </c:pt>
                <c:pt idx="17">
                  <c:v>2.1212121212121215</c:v>
                </c:pt>
                <c:pt idx="18">
                  <c:v>5.7575757575757578</c:v>
                </c:pt>
                <c:pt idx="19">
                  <c:v>6.3636363636363633</c:v>
                </c:pt>
                <c:pt idx="20">
                  <c:v>11.818181818181818</c:v>
                </c:pt>
                <c:pt idx="21">
                  <c:v>9.6969696969696972</c:v>
                </c:pt>
                <c:pt idx="22">
                  <c:v>10</c:v>
                </c:pt>
                <c:pt idx="23">
                  <c:v>8.1818181818181817</c:v>
                </c:pt>
                <c:pt idx="24">
                  <c:v>6.9696969696969706</c:v>
                </c:pt>
                <c:pt idx="25">
                  <c:v>7.878787878787878</c:v>
                </c:pt>
                <c:pt idx="26">
                  <c:v>3.939393939393939</c:v>
                </c:pt>
                <c:pt idx="27">
                  <c:v>2.4242424242424243</c:v>
                </c:pt>
                <c:pt idx="28">
                  <c:v>3.6363636363636362</c:v>
                </c:pt>
                <c:pt idx="29">
                  <c:v>1.2121212121212122</c:v>
                </c:pt>
                <c:pt idx="30">
                  <c:v>1.8181818181818181</c:v>
                </c:pt>
                <c:pt idx="31">
                  <c:v>0.30303030303030304</c:v>
                </c:pt>
                <c:pt idx="32">
                  <c:v>0.30303030303030304</c:v>
                </c:pt>
                <c:pt idx="33">
                  <c:v>0.30303030303030304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6929-400A-8E75-4354F2AA91AF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reefs'!$H$2162:$H$2197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0.30303030303030304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0.60606060606060608</c:v>
                </c:pt>
                <c:pt idx="17">
                  <c:v>0</c:v>
                </c:pt>
                <c:pt idx="18">
                  <c:v>0</c:v>
                </c:pt>
                <c:pt idx="19">
                  <c:v>0.30303030303030304</c:v>
                </c:pt>
                <c:pt idx="20">
                  <c:v>0</c:v>
                </c:pt>
                <c:pt idx="21">
                  <c:v>0.60606060606060608</c:v>
                </c:pt>
                <c:pt idx="22">
                  <c:v>0.30303030303030304</c:v>
                </c:pt>
                <c:pt idx="23">
                  <c:v>0.30303030303030304</c:v>
                </c:pt>
                <c:pt idx="24">
                  <c:v>0</c:v>
                </c:pt>
                <c:pt idx="25">
                  <c:v>0.30303030303030304</c:v>
                </c:pt>
                <c:pt idx="26">
                  <c:v>0.90909090909090906</c:v>
                </c:pt>
                <c:pt idx="27">
                  <c:v>0</c:v>
                </c:pt>
                <c:pt idx="28">
                  <c:v>0</c:v>
                </c:pt>
                <c:pt idx="29">
                  <c:v>0.30303030303030304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6929-400A-8E75-4354F2AA9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77433059"/>
        <c:axId val="1943920530"/>
      </c:barChart>
      <c:catAx>
        <c:axId val="18774330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7634531315407286"/>
              <c:y val="0.9178890529308836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43920530"/>
        <c:crosses val="autoZero"/>
        <c:auto val="1"/>
        <c:lblAlgn val="ctr"/>
        <c:lblOffset val="100"/>
        <c:noMultiLvlLbl val="1"/>
      </c:catAx>
      <c:valAx>
        <c:axId val="194392053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77433059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SO_27 - T28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1841651499390525E-2"/>
          <c:y val="0.10763580186662566"/>
          <c:w val="0.858869143749039"/>
          <c:h val="0.58326279527559055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reefs'!$G$2198:$G$2233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0.25252525252525254</c:v>
                </c:pt>
                <c:pt idx="3">
                  <c:v>2.7777777777777777</c:v>
                </c:pt>
                <c:pt idx="4">
                  <c:v>4.7979797979797976</c:v>
                </c:pt>
                <c:pt idx="5">
                  <c:v>8.0808080808080813</c:v>
                </c:pt>
                <c:pt idx="6">
                  <c:v>5.5555555555555554</c:v>
                </c:pt>
                <c:pt idx="7">
                  <c:v>3.7878787878787881</c:v>
                </c:pt>
                <c:pt idx="8">
                  <c:v>2.7777777777777777</c:v>
                </c:pt>
                <c:pt idx="9">
                  <c:v>0.75757575757575757</c:v>
                </c:pt>
                <c:pt idx="10">
                  <c:v>1.0101010101010102</c:v>
                </c:pt>
                <c:pt idx="11">
                  <c:v>0.25252525252525254</c:v>
                </c:pt>
                <c:pt idx="12">
                  <c:v>0.75757575757575757</c:v>
                </c:pt>
                <c:pt idx="13">
                  <c:v>0.50505050505050508</c:v>
                </c:pt>
                <c:pt idx="14">
                  <c:v>0.25252525252525254</c:v>
                </c:pt>
                <c:pt idx="15">
                  <c:v>1.5151515151515151</c:v>
                </c:pt>
                <c:pt idx="16">
                  <c:v>1.2626262626262625</c:v>
                </c:pt>
                <c:pt idx="17">
                  <c:v>3.2828282828282833</c:v>
                </c:pt>
                <c:pt idx="18">
                  <c:v>6.3131313131313131</c:v>
                </c:pt>
                <c:pt idx="19">
                  <c:v>8.8383838383838391</c:v>
                </c:pt>
                <c:pt idx="20">
                  <c:v>9.3434343434343443</c:v>
                </c:pt>
                <c:pt idx="21">
                  <c:v>9.5959595959595951</c:v>
                </c:pt>
                <c:pt idx="22">
                  <c:v>6.0606060606060606</c:v>
                </c:pt>
                <c:pt idx="23">
                  <c:v>5.808080808080808</c:v>
                </c:pt>
                <c:pt idx="24">
                  <c:v>3.7878787878787881</c:v>
                </c:pt>
                <c:pt idx="25">
                  <c:v>2.7777777777777777</c:v>
                </c:pt>
                <c:pt idx="26">
                  <c:v>2.2727272727272729</c:v>
                </c:pt>
                <c:pt idx="27">
                  <c:v>0.75757575757575757</c:v>
                </c:pt>
                <c:pt idx="28">
                  <c:v>0</c:v>
                </c:pt>
                <c:pt idx="29">
                  <c:v>0.25252525252525254</c:v>
                </c:pt>
                <c:pt idx="30">
                  <c:v>0.25252525252525254</c:v>
                </c:pt>
                <c:pt idx="31">
                  <c:v>0.25252525252525254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E534-44D5-B08B-2DD728AAD6AE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reefs'!$H$2198:$H$2233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0.25252525252525254</c:v>
                </c:pt>
                <c:pt idx="16">
                  <c:v>0</c:v>
                </c:pt>
                <c:pt idx="17">
                  <c:v>0.50505050505050508</c:v>
                </c:pt>
                <c:pt idx="18">
                  <c:v>0.75757575757575757</c:v>
                </c:pt>
                <c:pt idx="19">
                  <c:v>0.50505050505050508</c:v>
                </c:pt>
                <c:pt idx="20">
                  <c:v>1.2626262626262625</c:v>
                </c:pt>
                <c:pt idx="21">
                  <c:v>0.25252525252525254</c:v>
                </c:pt>
                <c:pt idx="22">
                  <c:v>0.50505050505050508</c:v>
                </c:pt>
                <c:pt idx="23">
                  <c:v>0.25252525252525254</c:v>
                </c:pt>
                <c:pt idx="24">
                  <c:v>0.50505050505050508</c:v>
                </c:pt>
                <c:pt idx="25">
                  <c:v>0.75757575757575757</c:v>
                </c:pt>
                <c:pt idx="26">
                  <c:v>0.50505050505050508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E534-44D5-B08B-2DD728AAD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5047078"/>
        <c:axId val="735261403"/>
      </c:barChart>
      <c:catAx>
        <c:axId val="112504707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7324903826532538"/>
              <c:y val="0.9109446084864392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35261403"/>
        <c:crosses val="autoZero"/>
        <c:auto val="1"/>
        <c:lblAlgn val="ctr"/>
        <c:lblOffset val="100"/>
        <c:noMultiLvlLbl val="1"/>
      </c:catAx>
      <c:valAx>
        <c:axId val="73526140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2504707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SO_04B - T26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1841651499390525E-2"/>
          <c:y val="0.10763580186662566"/>
          <c:w val="0.858869143749039"/>
          <c:h val="0.59020723972003497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reefs'!$G$2234:$G$2269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0.70257611241217799</c:v>
                </c:pt>
                <c:pt idx="3">
                  <c:v>1.405152224824356</c:v>
                </c:pt>
                <c:pt idx="4">
                  <c:v>2.1077283372365341</c:v>
                </c:pt>
                <c:pt idx="5">
                  <c:v>3.5128805620608898</c:v>
                </c:pt>
                <c:pt idx="6">
                  <c:v>3.9812646370023423</c:v>
                </c:pt>
                <c:pt idx="7">
                  <c:v>1.639344262295082</c:v>
                </c:pt>
                <c:pt idx="8">
                  <c:v>1.1709601873536302</c:v>
                </c:pt>
                <c:pt idx="9">
                  <c:v>0.23419203747072601</c:v>
                </c:pt>
                <c:pt idx="10">
                  <c:v>0.46838407494145201</c:v>
                </c:pt>
                <c:pt idx="11">
                  <c:v>0.46838407494145201</c:v>
                </c:pt>
                <c:pt idx="12">
                  <c:v>0.93676814988290402</c:v>
                </c:pt>
                <c:pt idx="13">
                  <c:v>0</c:v>
                </c:pt>
                <c:pt idx="14">
                  <c:v>0.23419203747072601</c:v>
                </c:pt>
                <c:pt idx="15">
                  <c:v>1.639344262295082</c:v>
                </c:pt>
                <c:pt idx="16">
                  <c:v>2.1077283372365341</c:v>
                </c:pt>
                <c:pt idx="17">
                  <c:v>6.3231850117096018</c:v>
                </c:pt>
                <c:pt idx="18">
                  <c:v>10.772833723653395</c:v>
                </c:pt>
                <c:pt idx="19">
                  <c:v>8.1967213114754092</c:v>
                </c:pt>
                <c:pt idx="20">
                  <c:v>11.007025761124121</c:v>
                </c:pt>
                <c:pt idx="21">
                  <c:v>7.9625292740046847</c:v>
                </c:pt>
                <c:pt idx="22">
                  <c:v>8.1967213114754092</c:v>
                </c:pt>
                <c:pt idx="23">
                  <c:v>6.3231850117096018</c:v>
                </c:pt>
                <c:pt idx="24">
                  <c:v>4.4496487119437944</c:v>
                </c:pt>
                <c:pt idx="25">
                  <c:v>3.278688524590164</c:v>
                </c:pt>
                <c:pt idx="26">
                  <c:v>3.0444964871194378</c:v>
                </c:pt>
                <c:pt idx="27">
                  <c:v>2.1077283372365341</c:v>
                </c:pt>
                <c:pt idx="28">
                  <c:v>0.93676814988290402</c:v>
                </c:pt>
                <c:pt idx="29">
                  <c:v>0.46838407494145201</c:v>
                </c:pt>
                <c:pt idx="30">
                  <c:v>0.46838407494145201</c:v>
                </c:pt>
                <c:pt idx="31">
                  <c:v>0.23419203747072601</c:v>
                </c:pt>
                <c:pt idx="32">
                  <c:v>0.23419203747072601</c:v>
                </c:pt>
                <c:pt idx="33">
                  <c:v>0</c:v>
                </c:pt>
                <c:pt idx="34">
                  <c:v>0</c:v>
                </c:pt>
                <c:pt idx="35">
                  <c:v>0.23419203747072601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E3FD-4FBE-B401-52DD4313A171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reefs'!$H$2234:$H$2269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0.23419203747072601</c:v>
                </c:pt>
                <c:pt idx="13">
                  <c:v>0.23419203747072601</c:v>
                </c:pt>
                <c:pt idx="14">
                  <c:v>0.23419203747072601</c:v>
                </c:pt>
                <c:pt idx="15">
                  <c:v>0.70257611241217799</c:v>
                </c:pt>
                <c:pt idx="16">
                  <c:v>0.23419203747072601</c:v>
                </c:pt>
                <c:pt idx="17">
                  <c:v>0.70257611241217799</c:v>
                </c:pt>
                <c:pt idx="18">
                  <c:v>0.46838407494145201</c:v>
                </c:pt>
                <c:pt idx="19">
                  <c:v>0.23419203747072601</c:v>
                </c:pt>
                <c:pt idx="20">
                  <c:v>0.46838407494145201</c:v>
                </c:pt>
                <c:pt idx="21">
                  <c:v>0.46838407494145201</c:v>
                </c:pt>
                <c:pt idx="22">
                  <c:v>0.23419203747072601</c:v>
                </c:pt>
                <c:pt idx="23">
                  <c:v>0.23419203747072601</c:v>
                </c:pt>
                <c:pt idx="24">
                  <c:v>0.23419203747072601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0.23419203747072601</c:v>
                </c:pt>
                <c:pt idx="29">
                  <c:v>0.23419203747072601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E3FD-4FBE-B401-52DD4313A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3884349"/>
        <c:axId val="942571513"/>
      </c:barChart>
      <c:catAx>
        <c:axId val="11388434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5467138893284081"/>
              <c:y val="0.9213612751531058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42571513"/>
        <c:crosses val="autoZero"/>
        <c:auto val="1"/>
        <c:lblAlgn val="ctr"/>
        <c:lblOffset val="100"/>
        <c:noMultiLvlLbl val="1"/>
      </c:catAx>
      <c:valAx>
        <c:axId val="94257151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3884349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CONTROL_SO_01 - T31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1841651499390525E-2"/>
          <c:y val="0.10763580186662566"/>
          <c:w val="0.858869143749039"/>
          <c:h val="0.55548501749781276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reefs'!$G$2270:$G$2305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0.73529411764705876</c:v>
                </c:pt>
                <c:pt idx="3">
                  <c:v>5.1470588235294112</c:v>
                </c:pt>
                <c:pt idx="4">
                  <c:v>8.8235294117647065</c:v>
                </c:pt>
                <c:pt idx="5">
                  <c:v>13.970588235294118</c:v>
                </c:pt>
                <c:pt idx="6">
                  <c:v>9.9264705882352935</c:v>
                </c:pt>
                <c:pt idx="7">
                  <c:v>3.3088235294117649</c:v>
                </c:pt>
                <c:pt idx="8">
                  <c:v>4.0441176470588234</c:v>
                </c:pt>
                <c:pt idx="9">
                  <c:v>0</c:v>
                </c:pt>
                <c:pt idx="10">
                  <c:v>1.1029411764705883</c:v>
                </c:pt>
                <c:pt idx="11">
                  <c:v>0.36764705882352938</c:v>
                </c:pt>
                <c:pt idx="12">
                  <c:v>0.36764705882352938</c:v>
                </c:pt>
                <c:pt idx="13">
                  <c:v>0</c:v>
                </c:pt>
                <c:pt idx="14">
                  <c:v>0.73529411764705876</c:v>
                </c:pt>
                <c:pt idx="15">
                  <c:v>1.1029411764705883</c:v>
                </c:pt>
                <c:pt idx="16">
                  <c:v>2.5735294117647056</c:v>
                </c:pt>
                <c:pt idx="17">
                  <c:v>3.6764705882352944</c:v>
                </c:pt>
                <c:pt idx="18">
                  <c:v>5.1470588235294112</c:v>
                </c:pt>
                <c:pt idx="19">
                  <c:v>4.0441176470588234</c:v>
                </c:pt>
                <c:pt idx="20">
                  <c:v>7.3529411764705888</c:v>
                </c:pt>
                <c:pt idx="21">
                  <c:v>4.7794117647058822</c:v>
                </c:pt>
                <c:pt idx="22">
                  <c:v>4.7794117647058822</c:v>
                </c:pt>
                <c:pt idx="23">
                  <c:v>4.0441176470588234</c:v>
                </c:pt>
                <c:pt idx="24">
                  <c:v>3.6764705882352944</c:v>
                </c:pt>
                <c:pt idx="25">
                  <c:v>4.0441176470588234</c:v>
                </c:pt>
                <c:pt idx="26">
                  <c:v>1.1029411764705883</c:v>
                </c:pt>
                <c:pt idx="27">
                  <c:v>0.73529411764705876</c:v>
                </c:pt>
                <c:pt idx="28">
                  <c:v>0.36764705882352938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0.36764705882352938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81F9-4FDC-9765-161642E3E1BF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reefs'!$H$2270:$H$2305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0.36764705882352938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0.36764705882352938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0.36764705882352938</c:v>
                </c:pt>
                <c:pt idx="19">
                  <c:v>0.36764705882352938</c:v>
                </c:pt>
                <c:pt idx="20">
                  <c:v>0.36764705882352938</c:v>
                </c:pt>
                <c:pt idx="21">
                  <c:v>0.36764705882352938</c:v>
                </c:pt>
                <c:pt idx="22">
                  <c:v>0.73529411764705876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0.73529411764705876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81F9-4FDC-9765-161642E3E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97071561"/>
        <c:axId val="1759962399"/>
      </c:barChart>
      <c:catAx>
        <c:axId val="199707156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5467138893284081"/>
              <c:y val="0.9040001640419945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59962399"/>
        <c:crosses val="autoZero"/>
        <c:auto val="1"/>
        <c:lblAlgn val="ctr"/>
        <c:lblOffset val="100"/>
        <c:noMultiLvlLbl val="1"/>
      </c:catAx>
      <c:valAx>
        <c:axId val="175996239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9707156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CONTROL_SO_02 - T32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1841651499390525E-2"/>
          <c:y val="0.10763580186662566"/>
          <c:w val="0.858869143749039"/>
          <c:h val="0.61978180237543079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reefs'!$G$2306:$G$2341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0.79051383399209485</c:v>
                </c:pt>
                <c:pt idx="3">
                  <c:v>1.1857707509881421</c:v>
                </c:pt>
                <c:pt idx="4">
                  <c:v>6.7193675889328066</c:v>
                </c:pt>
                <c:pt idx="5">
                  <c:v>4.3478260869565215</c:v>
                </c:pt>
                <c:pt idx="6">
                  <c:v>8.3003952569169961</c:v>
                </c:pt>
                <c:pt idx="7">
                  <c:v>4.7430830039525684</c:v>
                </c:pt>
                <c:pt idx="8">
                  <c:v>3.5573122529644272</c:v>
                </c:pt>
                <c:pt idx="9">
                  <c:v>2.3715415019762842</c:v>
                </c:pt>
                <c:pt idx="10">
                  <c:v>0</c:v>
                </c:pt>
                <c:pt idx="11">
                  <c:v>0.39525691699604742</c:v>
                </c:pt>
                <c:pt idx="12">
                  <c:v>0</c:v>
                </c:pt>
                <c:pt idx="13">
                  <c:v>0.79051383399209485</c:v>
                </c:pt>
                <c:pt idx="14">
                  <c:v>0</c:v>
                </c:pt>
                <c:pt idx="15">
                  <c:v>0.79051383399209485</c:v>
                </c:pt>
                <c:pt idx="16">
                  <c:v>1.1857707509881421</c:v>
                </c:pt>
                <c:pt idx="17">
                  <c:v>0.79051383399209485</c:v>
                </c:pt>
                <c:pt idx="18">
                  <c:v>3.5573122529644272</c:v>
                </c:pt>
                <c:pt idx="19">
                  <c:v>8.695652173913043</c:v>
                </c:pt>
                <c:pt idx="20">
                  <c:v>9.0909090909090917</c:v>
                </c:pt>
                <c:pt idx="21">
                  <c:v>7.9051383399209492</c:v>
                </c:pt>
                <c:pt idx="22">
                  <c:v>6.7193675889328066</c:v>
                </c:pt>
                <c:pt idx="23">
                  <c:v>7.5098814229249005</c:v>
                </c:pt>
                <c:pt idx="24">
                  <c:v>4.7430830039525684</c:v>
                </c:pt>
                <c:pt idx="25">
                  <c:v>3.9525691699604746</c:v>
                </c:pt>
                <c:pt idx="26">
                  <c:v>2.3715415019762842</c:v>
                </c:pt>
                <c:pt idx="27">
                  <c:v>0.79051383399209485</c:v>
                </c:pt>
                <c:pt idx="28">
                  <c:v>0</c:v>
                </c:pt>
                <c:pt idx="29">
                  <c:v>1.1857707509881421</c:v>
                </c:pt>
                <c:pt idx="30">
                  <c:v>0</c:v>
                </c:pt>
                <c:pt idx="31">
                  <c:v>0.79051383399209485</c:v>
                </c:pt>
                <c:pt idx="32">
                  <c:v>0.39525691699604742</c:v>
                </c:pt>
                <c:pt idx="33">
                  <c:v>0.39525691699604742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619F-4202-B90F-EE31522E4261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reefs'!$H$2306:$H$2341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0.39525691699604742</c:v>
                </c:pt>
                <c:pt idx="15">
                  <c:v>0.39525691699604742</c:v>
                </c:pt>
                <c:pt idx="16">
                  <c:v>0</c:v>
                </c:pt>
                <c:pt idx="17">
                  <c:v>0.39525691699604742</c:v>
                </c:pt>
                <c:pt idx="18">
                  <c:v>0.39525691699604742</c:v>
                </c:pt>
                <c:pt idx="19">
                  <c:v>0.79051383399209485</c:v>
                </c:pt>
                <c:pt idx="20">
                  <c:v>1.5810276679841897</c:v>
                </c:pt>
                <c:pt idx="21">
                  <c:v>0</c:v>
                </c:pt>
                <c:pt idx="22">
                  <c:v>0.39525691699604742</c:v>
                </c:pt>
                <c:pt idx="23">
                  <c:v>0.39525691699604742</c:v>
                </c:pt>
                <c:pt idx="24">
                  <c:v>0.39525691699604742</c:v>
                </c:pt>
                <c:pt idx="25">
                  <c:v>0</c:v>
                </c:pt>
                <c:pt idx="26">
                  <c:v>0.39525691699604742</c:v>
                </c:pt>
                <c:pt idx="27">
                  <c:v>0</c:v>
                </c:pt>
                <c:pt idx="28">
                  <c:v>0</c:v>
                </c:pt>
                <c:pt idx="29">
                  <c:v>0.39525691699604742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619F-4202-B90F-EE31522E4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86676418"/>
        <c:axId val="1325786055"/>
      </c:barChart>
      <c:catAx>
        <c:axId val="158667641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6086698816261273"/>
              <c:y val="0.9215954157562765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25786055"/>
        <c:crosses val="autoZero"/>
        <c:auto val="1"/>
        <c:lblAlgn val="ctr"/>
        <c:lblOffset val="100"/>
        <c:noMultiLvlLbl val="1"/>
      </c:catAx>
      <c:valAx>
        <c:axId val="132578605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58667641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CONTROL_SO_03 - T33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1841651499390525E-2"/>
          <c:y val="0.10763580186662566"/>
          <c:w val="0.858869143749039"/>
          <c:h val="0.58326279527559055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reefs'!$G$2342:$G$2377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1.3605442176870748</c:v>
                </c:pt>
                <c:pt idx="3">
                  <c:v>0.68027210884353739</c:v>
                </c:pt>
                <c:pt idx="4">
                  <c:v>3.4013605442176873</c:v>
                </c:pt>
                <c:pt idx="5">
                  <c:v>4.0816326530612246</c:v>
                </c:pt>
                <c:pt idx="6">
                  <c:v>4.0816326530612246</c:v>
                </c:pt>
                <c:pt idx="7">
                  <c:v>4.0816326530612246</c:v>
                </c:pt>
                <c:pt idx="8">
                  <c:v>0.68027210884353739</c:v>
                </c:pt>
                <c:pt idx="9">
                  <c:v>0</c:v>
                </c:pt>
                <c:pt idx="10">
                  <c:v>0.68027210884353739</c:v>
                </c:pt>
                <c:pt idx="11">
                  <c:v>0</c:v>
                </c:pt>
                <c:pt idx="12">
                  <c:v>0</c:v>
                </c:pt>
                <c:pt idx="13">
                  <c:v>0.68027210884353739</c:v>
                </c:pt>
                <c:pt idx="14">
                  <c:v>0.68027210884353739</c:v>
                </c:pt>
                <c:pt idx="15">
                  <c:v>0.68027210884353739</c:v>
                </c:pt>
                <c:pt idx="16">
                  <c:v>3.4013605442176873</c:v>
                </c:pt>
                <c:pt idx="17">
                  <c:v>4.0816326530612246</c:v>
                </c:pt>
                <c:pt idx="18">
                  <c:v>8.1632653061224492</c:v>
                </c:pt>
                <c:pt idx="19">
                  <c:v>9.5238095238095237</c:v>
                </c:pt>
                <c:pt idx="20">
                  <c:v>12.925170068027212</c:v>
                </c:pt>
                <c:pt idx="21">
                  <c:v>8.8435374149659864</c:v>
                </c:pt>
                <c:pt idx="22">
                  <c:v>7.4829931972789119</c:v>
                </c:pt>
                <c:pt idx="23">
                  <c:v>6.8027210884353746</c:v>
                </c:pt>
                <c:pt idx="24">
                  <c:v>3.4013605442176873</c:v>
                </c:pt>
                <c:pt idx="25">
                  <c:v>1.3605442176870748</c:v>
                </c:pt>
                <c:pt idx="26">
                  <c:v>2.0408163265306123</c:v>
                </c:pt>
                <c:pt idx="27">
                  <c:v>1.3605442176870748</c:v>
                </c:pt>
                <c:pt idx="28">
                  <c:v>1.3605442176870748</c:v>
                </c:pt>
                <c:pt idx="29">
                  <c:v>0</c:v>
                </c:pt>
                <c:pt idx="30">
                  <c:v>0.68027210884353739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78B3-48AB-8D8D-EC921AE448EC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reefs'!$H$2342:$H$2377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0.68027210884353739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1.3605442176870748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1.3605442176870748</c:v>
                </c:pt>
                <c:pt idx="22">
                  <c:v>1.3605442176870748</c:v>
                </c:pt>
                <c:pt idx="23">
                  <c:v>1.3605442176870748</c:v>
                </c:pt>
                <c:pt idx="24">
                  <c:v>1.3605442176870748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78B3-48AB-8D8D-EC921AE44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92163166"/>
        <c:axId val="965931925"/>
      </c:barChart>
      <c:catAx>
        <c:axId val="189216316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703155681928648"/>
              <c:y val="0.9144168307086614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65931925"/>
        <c:crosses val="autoZero"/>
        <c:auto val="1"/>
        <c:lblAlgn val="ctr"/>
        <c:lblOffset val="100"/>
        <c:noMultiLvlLbl val="1"/>
      </c:catAx>
      <c:valAx>
        <c:axId val="96593192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9216316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SS_44 - T01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1841651499390525E-2"/>
          <c:y val="0.10763580186662566"/>
          <c:w val="0.858869143749039"/>
          <c:h val="0.62145723972003497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reefs'!$G$2378:$G$2413</c:f>
              <c:numCache>
                <c:formatCode>General</c:formatCode>
                <c:ptCount val="36"/>
                <c:pt idx="0">
                  <c:v>0</c:v>
                </c:pt>
                <c:pt idx="1">
                  <c:v>0.3236245954692557</c:v>
                </c:pt>
                <c:pt idx="2">
                  <c:v>0.64724919093851141</c:v>
                </c:pt>
                <c:pt idx="3">
                  <c:v>3.8834951456310676</c:v>
                </c:pt>
                <c:pt idx="4">
                  <c:v>4.2071197411003238</c:v>
                </c:pt>
                <c:pt idx="5">
                  <c:v>5.5016181229773462</c:v>
                </c:pt>
                <c:pt idx="6">
                  <c:v>4.5307443365695796</c:v>
                </c:pt>
                <c:pt idx="7">
                  <c:v>2.912621359223301</c:v>
                </c:pt>
                <c:pt idx="8">
                  <c:v>0.97087378640776689</c:v>
                </c:pt>
                <c:pt idx="9">
                  <c:v>0.97087378640776689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1.6181229773462782</c:v>
                </c:pt>
                <c:pt idx="17">
                  <c:v>2.2653721682847898</c:v>
                </c:pt>
                <c:pt idx="18">
                  <c:v>1.6181229773462782</c:v>
                </c:pt>
                <c:pt idx="19">
                  <c:v>1.9417475728155338</c:v>
                </c:pt>
                <c:pt idx="20">
                  <c:v>4.8543689320388346</c:v>
                </c:pt>
                <c:pt idx="21">
                  <c:v>4.5307443365695796</c:v>
                </c:pt>
                <c:pt idx="22">
                  <c:v>5.5016181229773462</c:v>
                </c:pt>
                <c:pt idx="23">
                  <c:v>6.1488673139158578</c:v>
                </c:pt>
                <c:pt idx="24">
                  <c:v>6.1488673139158578</c:v>
                </c:pt>
                <c:pt idx="25">
                  <c:v>4.2071197411003238</c:v>
                </c:pt>
                <c:pt idx="26">
                  <c:v>4.8543689320388346</c:v>
                </c:pt>
                <c:pt idx="27">
                  <c:v>6.1488673139158578</c:v>
                </c:pt>
                <c:pt idx="28">
                  <c:v>2.5889967637540456</c:v>
                </c:pt>
                <c:pt idx="29">
                  <c:v>1.6181229773462782</c:v>
                </c:pt>
                <c:pt idx="30">
                  <c:v>2.2653721682847898</c:v>
                </c:pt>
                <c:pt idx="31">
                  <c:v>0.64724919093851141</c:v>
                </c:pt>
                <c:pt idx="32">
                  <c:v>0.3236245954692557</c:v>
                </c:pt>
                <c:pt idx="33">
                  <c:v>0.97087378640776689</c:v>
                </c:pt>
                <c:pt idx="34">
                  <c:v>0.3236245954692557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9FBD-487C-AEAF-D5C846EFD62E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reefs'!$H$2378:$H$2413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0.3236245954692557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0.64724919093851141</c:v>
                </c:pt>
                <c:pt idx="17">
                  <c:v>0.3236245954692557</c:v>
                </c:pt>
                <c:pt idx="18">
                  <c:v>0.97087378640776689</c:v>
                </c:pt>
                <c:pt idx="19">
                  <c:v>2.2653721682847898</c:v>
                </c:pt>
                <c:pt idx="20">
                  <c:v>1.6181229773462782</c:v>
                </c:pt>
                <c:pt idx="21">
                  <c:v>0.97087378640776689</c:v>
                </c:pt>
                <c:pt idx="22">
                  <c:v>2.2653721682847898</c:v>
                </c:pt>
                <c:pt idx="23">
                  <c:v>2.2653721682847898</c:v>
                </c:pt>
                <c:pt idx="24">
                  <c:v>1.6181229773462782</c:v>
                </c:pt>
                <c:pt idx="25">
                  <c:v>0.3236245954692557</c:v>
                </c:pt>
                <c:pt idx="26">
                  <c:v>1.6181229773462782</c:v>
                </c:pt>
                <c:pt idx="27">
                  <c:v>0.97087378640776689</c:v>
                </c:pt>
                <c:pt idx="28">
                  <c:v>0.64724919093851141</c:v>
                </c:pt>
                <c:pt idx="29">
                  <c:v>0</c:v>
                </c:pt>
                <c:pt idx="30">
                  <c:v>0.3236245954692557</c:v>
                </c:pt>
                <c:pt idx="31">
                  <c:v>0</c:v>
                </c:pt>
                <c:pt idx="32">
                  <c:v>0.3236245954692557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9FBD-487C-AEAF-D5C846EFD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85333881"/>
        <c:axId val="1854400236"/>
      </c:barChart>
      <c:catAx>
        <c:axId val="68533388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6086393871033565"/>
              <c:y val="0.9178890529308836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54400236"/>
        <c:crosses val="autoZero"/>
        <c:auto val="1"/>
        <c:lblAlgn val="ctr"/>
        <c:lblOffset val="100"/>
        <c:noMultiLvlLbl val="1"/>
      </c:catAx>
      <c:valAx>
        <c:axId val="185440023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8533388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SS_56 - T02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1841651499390525E-2"/>
          <c:y val="0.10763580186662566"/>
          <c:w val="0.858869143749039"/>
          <c:h val="0.55548501749781276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reefs'!$G$2414:$G$2449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2.3346303501945527</c:v>
                </c:pt>
                <c:pt idx="4">
                  <c:v>5.4474708171206228</c:v>
                </c:pt>
                <c:pt idx="5">
                  <c:v>5.0583657587548636</c:v>
                </c:pt>
                <c:pt idx="6">
                  <c:v>5.836575875486381</c:v>
                </c:pt>
                <c:pt idx="7">
                  <c:v>2.7237354085603114</c:v>
                </c:pt>
                <c:pt idx="8">
                  <c:v>2.3346303501945527</c:v>
                </c:pt>
                <c:pt idx="9">
                  <c:v>1.1673151750972763</c:v>
                </c:pt>
                <c:pt idx="10">
                  <c:v>0</c:v>
                </c:pt>
                <c:pt idx="11">
                  <c:v>0.77821011673151752</c:v>
                </c:pt>
                <c:pt idx="12">
                  <c:v>0</c:v>
                </c:pt>
                <c:pt idx="13">
                  <c:v>0.77821011673151752</c:v>
                </c:pt>
                <c:pt idx="14">
                  <c:v>0.77821011673151752</c:v>
                </c:pt>
                <c:pt idx="15">
                  <c:v>0</c:v>
                </c:pt>
                <c:pt idx="16">
                  <c:v>1.9455252918287937</c:v>
                </c:pt>
                <c:pt idx="17">
                  <c:v>3.8910505836575875</c:v>
                </c:pt>
                <c:pt idx="18">
                  <c:v>4.2801556420233462</c:v>
                </c:pt>
                <c:pt idx="19">
                  <c:v>6.6147859922178993</c:v>
                </c:pt>
                <c:pt idx="20">
                  <c:v>9.7276264591439698</c:v>
                </c:pt>
                <c:pt idx="21">
                  <c:v>8.5603112840466924</c:v>
                </c:pt>
                <c:pt idx="22">
                  <c:v>5.0583657587548636</c:v>
                </c:pt>
                <c:pt idx="23">
                  <c:v>10.894941634241246</c:v>
                </c:pt>
                <c:pt idx="24">
                  <c:v>6.2256809338521402</c:v>
                </c:pt>
                <c:pt idx="25">
                  <c:v>4.2801556420233462</c:v>
                </c:pt>
                <c:pt idx="26">
                  <c:v>1.9455252918287937</c:v>
                </c:pt>
                <c:pt idx="27">
                  <c:v>1.556420233463035</c:v>
                </c:pt>
                <c:pt idx="28">
                  <c:v>0</c:v>
                </c:pt>
                <c:pt idx="29">
                  <c:v>0.38910505836575876</c:v>
                </c:pt>
                <c:pt idx="30">
                  <c:v>0.77821011673151752</c:v>
                </c:pt>
                <c:pt idx="31">
                  <c:v>0.38910505836575876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683D-49E7-9B09-A42F743FF5CF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reefs'!$H$2414:$H$2449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0.38910505836575876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0.77821011673151752</c:v>
                </c:pt>
                <c:pt idx="17">
                  <c:v>1.556420233463035</c:v>
                </c:pt>
                <c:pt idx="18">
                  <c:v>0.38910505836575876</c:v>
                </c:pt>
                <c:pt idx="19">
                  <c:v>1.556420233463035</c:v>
                </c:pt>
                <c:pt idx="20">
                  <c:v>0</c:v>
                </c:pt>
                <c:pt idx="21">
                  <c:v>1.556420233463035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683D-49E7-9B09-A42F743FF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60657592"/>
        <c:axId val="1932623179"/>
      </c:barChart>
      <c:catAx>
        <c:axId val="960657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6877235831632152"/>
              <c:y val="0.9109446084864392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32623179"/>
        <c:crosses val="autoZero"/>
        <c:auto val="1"/>
        <c:lblAlgn val="ctr"/>
        <c:lblOffset val="100"/>
        <c:noMultiLvlLbl val="1"/>
      </c:catAx>
      <c:valAx>
        <c:axId val="193262317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606575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AltSub_58A - H57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7.779241001045914E-2"/>
          <c:y val="0.11253942164576453"/>
          <c:w val="0.84942196461553421"/>
          <c:h val="0.54246855861767285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'B1 diver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'B1 diver monitored reefs'!$G$290:$G$325</c:f>
              <c:numCache>
                <c:formatCode>General</c:formatCode>
                <c:ptCount val="36"/>
                <c:pt idx="0">
                  <c:v>0</c:v>
                </c:pt>
                <c:pt idx="1">
                  <c:v>0.47619047619047622</c:v>
                </c:pt>
                <c:pt idx="2">
                  <c:v>0</c:v>
                </c:pt>
                <c:pt idx="3">
                  <c:v>3.3333333333333335</c:v>
                </c:pt>
                <c:pt idx="4">
                  <c:v>4.2857142857142856</c:v>
                </c:pt>
                <c:pt idx="5">
                  <c:v>3.3333333333333335</c:v>
                </c:pt>
                <c:pt idx="6">
                  <c:v>4.7619047619047619</c:v>
                </c:pt>
                <c:pt idx="7">
                  <c:v>3.8095238095238098</c:v>
                </c:pt>
                <c:pt idx="8">
                  <c:v>1.4285714285714286</c:v>
                </c:pt>
                <c:pt idx="9">
                  <c:v>1.4285714285714286</c:v>
                </c:pt>
                <c:pt idx="10">
                  <c:v>0</c:v>
                </c:pt>
                <c:pt idx="11">
                  <c:v>0.95238095238095244</c:v>
                </c:pt>
                <c:pt idx="12">
                  <c:v>1.4285714285714286</c:v>
                </c:pt>
                <c:pt idx="13">
                  <c:v>2.3809523809523809</c:v>
                </c:pt>
                <c:pt idx="14">
                  <c:v>2.3809523809523809</c:v>
                </c:pt>
                <c:pt idx="15">
                  <c:v>5.2380952380952381</c:v>
                </c:pt>
                <c:pt idx="16">
                  <c:v>7.1428571428571423</c:v>
                </c:pt>
                <c:pt idx="17">
                  <c:v>6.666666666666667</c:v>
                </c:pt>
                <c:pt idx="18">
                  <c:v>7.1428571428571423</c:v>
                </c:pt>
                <c:pt idx="19">
                  <c:v>6.1904761904761907</c:v>
                </c:pt>
                <c:pt idx="20">
                  <c:v>5.7142857142857144</c:v>
                </c:pt>
                <c:pt idx="21">
                  <c:v>4.7619047619047619</c:v>
                </c:pt>
                <c:pt idx="22">
                  <c:v>5.7142857142857144</c:v>
                </c:pt>
                <c:pt idx="23">
                  <c:v>4.2857142857142856</c:v>
                </c:pt>
                <c:pt idx="24">
                  <c:v>4.2857142857142856</c:v>
                </c:pt>
                <c:pt idx="25">
                  <c:v>1.4285714285714286</c:v>
                </c:pt>
                <c:pt idx="26">
                  <c:v>0.95238095238095244</c:v>
                </c:pt>
                <c:pt idx="27">
                  <c:v>0.47619047619047622</c:v>
                </c:pt>
                <c:pt idx="28">
                  <c:v>0</c:v>
                </c:pt>
                <c:pt idx="29">
                  <c:v>0.47619047619047622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0.47619047619047622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BF32-49EC-8CB8-689F1510C56E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'B1 diver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'B1 diver monitored reefs'!$H$290:$H$325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0.47619047619047622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0.47619047619047622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0.95238095238095244</c:v>
                </c:pt>
                <c:pt idx="16">
                  <c:v>1.4285714285714286</c:v>
                </c:pt>
                <c:pt idx="17">
                  <c:v>1.4285714285714286</c:v>
                </c:pt>
                <c:pt idx="18">
                  <c:v>0.47619047619047622</c:v>
                </c:pt>
                <c:pt idx="19">
                  <c:v>0</c:v>
                </c:pt>
                <c:pt idx="20">
                  <c:v>0.95238095238095244</c:v>
                </c:pt>
                <c:pt idx="21">
                  <c:v>1.4285714285714286</c:v>
                </c:pt>
                <c:pt idx="22">
                  <c:v>0.95238095238095244</c:v>
                </c:pt>
                <c:pt idx="23">
                  <c:v>0</c:v>
                </c:pt>
                <c:pt idx="24">
                  <c:v>0</c:v>
                </c:pt>
                <c:pt idx="25">
                  <c:v>0.47619047619047622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BF32-49EC-8CB8-689F1510C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0241410"/>
        <c:axId val="1621337805"/>
      </c:barChart>
      <c:catAx>
        <c:axId val="1302414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5771556333236124"/>
              <c:y val="0.9236649715660543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21337805"/>
        <c:crosses val="autoZero"/>
        <c:auto val="1"/>
        <c:lblAlgn val="ctr"/>
        <c:lblOffset val="100"/>
        <c:noMultiLvlLbl val="1"/>
      </c:catAx>
      <c:valAx>
        <c:axId val="162133780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024141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632997721123197"/>
          <c:y val="0.12453069105560635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SO_13 - T04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1841651499390525E-2"/>
          <c:y val="0.10763580186662566"/>
          <c:w val="0.858869143749039"/>
          <c:h val="0.60062390638670171"/>
        </c:manualLayout>
      </c:layout>
      <c:barChart>
        <c:barDir val="col"/>
        <c:grouping val="stacked"/>
        <c:varyColors val="1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reefs'!$G$2450:$G$2485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0.72815533980582525</c:v>
                </c:pt>
                <c:pt idx="3">
                  <c:v>3.1553398058252426</c:v>
                </c:pt>
                <c:pt idx="4">
                  <c:v>7.2815533980582519</c:v>
                </c:pt>
                <c:pt idx="5">
                  <c:v>9.4660194174757279</c:v>
                </c:pt>
                <c:pt idx="6">
                  <c:v>10.194174757281553</c:v>
                </c:pt>
                <c:pt idx="7">
                  <c:v>6.5533980582524274</c:v>
                </c:pt>
                <c:pt idx="8">
                  <c:v>2.1844660194174756</c:v>
                </c:pt>
                <c:pt idx="9">
                  <c:v>0.72815533980582525</c:v>
                </c:pt>
                <c:pt idx="10">
                  <c:v>0.48543689320388345</c:v>
                </c:pt>
                <c:pt idx="11">
                  <c:v>0.24271844660194172</c:v>
                </c:pt>
                <c:pt idx="12">
                  <c:v>0</c:v>
                </c:pt>
                <c:pt idx="13">
                  <c:v>0</c:v>
                </c:pt>
                <c:pt idx="14">
                  <c:v>1.2135922330097086</c:v>
                </c:pt>
                <c:pt idx="15">
                  <c:v>1.2135922330097086</c:v>
                </c:pt>
                <c:pt idx="16">
                  <c:v>2.4271844660194173</c:v>
                </c:pt>
                <c:pt idx="17">
                  <c:v>3.1553398058252426</c:v>
                </c:pt>
                <c:pt idx="18">
                  <c:v>6.3106796116504853</c:v>
                </c:pt>
                <c:pt idx="19">
                  <c:v>5.3398058252427179</c:v>
                </c:pt>
                <c:pt idx="20">
                  <c:v>7.0388349514563107</c:v>
                </c:pt>
                <c:pt idx="21">
                  <c:v>6.0679611650485441</c:v>
                </c:pt>
                <c:pt idx="22">
                  <c:v>5.825242718446602</c:v>
                </c:pt>
                <c:pt idx="23">
                  <c:v>4.1262135922330101</c:v>
                </c:pt>
                <c:pt idx="24">
                  <c:v>4.6116504854368934</c:v>
                </c:pt>
                <c:pt idx="25">
                  <c:v>3.6407766990291259</c:v>
                </c:pt>
                <c:pt idx="26">
                  <c:v>2.4271844660194173</c:v>
                </c:pt>
                <c:pt idx="27">
                  <c:v>1.4563106796116505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2A89-4F2E-ABB5-A7108B3B36FD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'B2 patent tong monitored reefs'!$C$2:$C$37</c:f>
              <c:strCache>
                <c:ptCount val="3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180+</c:v>
                </c:pt>
              </c:strCache>
            </c:strRef>
          </c:cat>
          <c:val>
            <c:numRef>
              <c:f>'B2 patent tong monitored reefs'!$H$2450:$H$2485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0.24271844660194172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0.24271844660194172</c:v>
                </c:pt>
                <c:pt idx="14">
                  <c:v>0</c:v>
                </c:pt>
                <c:pt idx="15">
                  <c:v>0.24271844660194172</c:v>
                </c:pt>
                <c:pt idx="16">
                  <c:v>0.24271844660194172</c:v>
                </c:pt>
                <c:pt idx="17">
                  <c:v>0.24271844660194172</c:v>
                </c:pt>
                <c:pt idx="18">
                  <c:v>0.97087378640776689</c:v>
                </c:pt>
                <c:pt idx="19">
                  <c:v>0</c:v>
                </c:pt>
                <c:pt idx="20">
                  <c:v>0.48543689320388345</c:v>
                </c:pt>
                <c:pt idx="21">
                  <c:v>0.24271844660194172</c:v>
                </c:pt>
                <c:pt idx="22">
                  <c:v>0.24271844660194172</c:v>
                </c:pt>
                <c:pt idx="23">
                  <c:v>0.24271844660194172</c:v>
                </c:pt>
                <c:pt idx="24">
                  <c:v>0.24271844660194172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0.24271844660194172</c:v>
                </c:pt>
                <c:pt idx="29">
                  <c:v>0</c:v>
                </c:pt>
                <c:pt idx="30">
                  <c:v>0.24271844660194172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2A89-4F2E-ABB5-A7108B3B3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08827249"/>
        <c:axId val="481902447"/>
      </c:barChart>
      <c:catAx>
        <c:axId val="200882724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7648840769903755"/>
              <c:y val="0.9109446084864392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81902447"/>
        <c:crosses val="autoZero"/>
        <c:auto val="1"/>
        <c:lblAlgn val="ctr"/>
        <c:lblOffset val="100"/>
        <c:noMultiLvlLbl val="1"/>
      </c:catAx>
      <c:valAx>
        <c:axId val="48190244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1.647494682991275E-2"/>
              <c:y val="0.357776026753399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08827249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4718417082805"/>
          <c:y val="0.1380215521197365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47.xml"/><Relationship Id="rId21" Type="http://schemas.openxmlformats.org/officeDocument/2006/relationships/chart" Target="../charts/chart42.xml"/><Relationship Id="rId42" Type="http://schemas.openxmlformats.org/officeDocument/2006/relationships/chart" Target="../charts/chart63.xml"/><Relationship Id="rId47" Type="http://schemas.openxmlformats.org/officeDocument/2006/relationships/chart" Target="../charts/chart68.xml"/><Relationship Id="rId63" Type="http://schemas.openxmlformats.org/officeDocument/2006/relationships/chart" Target="../charts/chart84.xml"/><Relationship Id="rId68" Type="http://schemas.openxmlformats.org/officeDocument/2006/relationships/chart" Target="../charts/chart89.xml"/><Relationship Id="rId7" Type="http://schemas.openxmlformats.org/officeDocument/2006/relationships/chart" Target="../charts/chart28.xml"/><Relationship Id="rId2" Type="http://schemas.openxmlformats.org/officeDocument/2006/relationships/chart" Target="../charts/chart23.xml"/><Relationship Id="rId16" Type="http://schemas.openxmlformats.org/officeDocument/2006/relationships/chart" Target="../charts/chart37.xml"/><Relationship Id="rId29" Type="http://schemas.openxmlformats.org/officeDocument/2006/relationships/chart" Target="../charts/chart50.xml"/><Relationship Id="rId11" Type="http://schemas.openxmlformats.org/officeDocument/2006/relationships/chart" Target="../charts/chart32.xml"/><Relationship Id="rId24" Type="http://schemas.openxmlformats.org/officeDocument/2006/relationships/chart" Target="../charts/chart45.xml"/><Relationship Id="rId32" Type="http://schemas.openxmlformats.org/officeDocument/2006/relationships/chart" Target="../charts/chart53.xml"/><Relationship Id="rId37" Type="http://schemas.openxmlformats.org/officeDocument/2006/relationships/chart" Target="../charts/chart58.xml"/><Relationship Id="rId40" Type="http://schemas.openxmlformats.org/officeDocument/2006/relationships/chart" Target="../charts/chart61.xml"/><Relationship Id="rId45" Type="http://schemas.openxmlformats.org/officeDocument/2006/relationships/chart" Target="../charts/chart66.xml"/><Relationship Id="rId53" Type="http://schemas.openxmlformats.org/officeDocument/2006/relationships/chart" Target="../charts/chart74.xml"/><Relationship Id="rId58" Type="http://schemas.openxmlformats.org/officeDocument/2006/relationships/chart" Target="../charts/chart79.xml"/><Relationship Id="rId66" Type="http://schemas.openxmlformats.org/officeDocument/2006/relationships/chart" Target="../charts/chart87.xml"/><Relationship Id="rId5" Type="http://schemas.openxmlformats.org/officeDocument/2006/relationships/chart" Target="../charts/chart26.xml"/><Relationship Id="rId61" Type="http://schemas.openxmlformats.org/officeDocument/2006/relationships/chart" Target="../charts/chart82.xml"/><Relationship Id="rId19" Type="http://schemas.openxmlformats.org/officeDocument/2006/relationships/chart" Target="../charts/chart40.xml"/><Relationship Id="rId14" Type="http://schemas.openxmlformats.org/officeDocument/2006/relationships/chart" Target="../charts/chart35.xml"/><Relationship Id="rId22" Type="http://schemas.openxmlformats.org/officeDocument/2006/relationships/chart" Target="../charts/chart43.xml"/><Relationship Id="rId27" Type="http://schemas.openxmlformats.org/officeDocument/2006/relationships/chart" Target="../charts/chart48.xml"/><Relationship Id="rId30" Type="http://schemas.openxmlformats.org/officeDocument/2006/relationships/chart" Target="../charts/chart51.xml"/><Relationship Id="rId35" Type="http://schemas.openxmlformats.org/officeDocument/2006/relationships/chart" Target="../charts/chart56.xml"/><Relationship Id="rId43" Type="http://schemas.openxmlformats.org/officeDocument/2006/relationships/chart" Target="../charts/chart64.xml"/><Relationship Id="rId48" Type="http://schemas.openxmlformats.org/officeDocument/2006/relationships/chart" Target="../charts/chart69.xml"/><Relationship Id="rId56" Type="http://schemas.openxmlformats.org/officeDocument/2006/relationships/chart" Target="../charts/chart77.xml"/><Relationship Id="rId64" Type="http://schemas.openxmlformats.org/officeDocument/2006/relationships/chart" Target="../charts/chart85.xml"/><Relationship Id="rId69" Type="http://schemas.openxmlformats.org/officeDocument/2006/relationships/chart" Target="../charts/chart90.xml"/><Relationship Id="rId8" Type="http://schemas.openxmlformats.org/officeDocument/2006/relationships/chart" Target="../charts/chart29.xml"/><Relationship Id="rId51" Type="http://schemas.openxmlformats.org/officeDocument/2006/relationships/chart" Target="../charts/chart72.xml"/><Relationship Id="rId3" Type="http://schemas.openxmlformats.org/officeDocument/2006/relationships/chart" Target="../charts/chart24.xml"/><Relationship Id="rId12" Type="http://schemas.openxmlformats.org/officeDocument/2006/relationships/chart" Target="../charts/chart33.xml"/><Relationship Id="rId17" Type="http://schemas.openxmlformats.org/officeDocument/2006/relationships/chart" Target="../charts/chart38.xml"/><Relationship Id="rId25" Type="http://schemas.openxmlformats.org/officeDocument/2006/relationships/chart" Target="../charts/chart46.xml"/><Relationship Id="rId33" Type="http://schemas.openxmlformats.org/officeDocument/2006/relationships/chart" Target="../charts/chart54.xml"/><Relationship Id="rId38" Type="http://schemas.openxmlformats.org/officeDocument/2006/relationships/chart" Target="../charts/chart59.xml"/><Relationship Id="rId46" Type="http://schemas.openxmlformats.org/officeDocument/2006/relationships/chart" Target="../charts/chart67.xml"/><Relationship Id="rId59" Type="http://schemas.openxmlformats.org/officeDocument/2006/relationships/chart" Target="../charts/chart80.xml"/><Relationship Id="rId67" Type="http://schemas.openxmlformats.org/officeDocument/2006/relationships/chart" Target="../charts/chart88.xml"/><Relationship Id="rId20" Type="http://schemas.openxmlformats.org/officeDocument/2006/relationships/chart" Target="../charts/chart41.xml"/><Relationship Id="rId41" Type="http://schemas.openxmlformats.org/officeDocument/2006/relationships/chart" Target="../charts/chart62.xml"/><Relationship Id="rId54" Type="http://schemas.openxmlformats.org/officeDocument/2006/relationships/chart" Target="../charts/chart75.xml"/><Relationship Id="rId62" Type="http://schemas.openxmlformats.org/officeDocument/2006/relationships/chart" Target="../charts/chart83.xml"/><Relationship Id="rId1" Type="http://schemas.openxmlformats.org/officeDocument/2006/relationships/chart" Target="../charts/chart22.xml"/><Relationship Id="rId6" Type="http://schemas.openxmlformats.org/officeDocument/2006/relationships/chart" Target="../charts/chart27.xml"/><Relationship Id="rId15" Type="http://schemas.openxmlformats.org/officeDocument/2006/relationships/chart" Target="../charts/chart36.xml"/><Relationship Id="rId23" Type="http://schemas.openxmlformats.org/officeDocument/2006/relationships/chart" Target="../charts/chart44.xml"/><Relationship Id="rId28" Type="http://schemas.openxmlformats.org/officeDocument/2006/relationships/chart" Target="../charts/chart49.xml"/><Relationship Id="rId36" Type="http://schemas.openxmlformats.org/officeDocument/2006/relationships/chart" Target="../charts/chart57.xml"/><Relationship Id="rId49" Type="http://schemas.openxmlformats.org/officeDocument/2006/relationships/chart" Target="../charts/chart70.xml"/><Relationship Id="rId57" Type="http://schemas.openxmlformats.org/officeDocument/2006/relationships/chart" Target="../charts/chart78.xml"/><Relationship Id="rId10" Type="http://schemas.openxmlformats.org/officeDocument/2006/relationships/chart" Target="../charts/chart31.xml"/><Relationship Id="rId31" Type="http://schemas.openxmlformats.org/officeDocument/2006/relationships/chart" Target="../charts/chart52.xml"/><Relationship Id="rId44" Type="http://schemas.openxmlformats.org/officeDocument/2006/relationships/chart" Target="../charts/chart65.xml"/><Relationship Id="rId52" Type="http://schemas.openxmlformats.org/officeDocument/2006/relationships/chart" Target="../charts/chart73.xml"/><Relationship Id="rId60" Type="http://schemas.openxmlformats.org/officeDocument/2006/relationships/chart" Target="../charts/chart81.xml"/><Relationship Id="rId65" Type="http://schemas.openxmlformats.org/officeDocument/2006/relationships/chart" Target="../charts/chart86.xml"/><Relationship Id="rId4" Type="http://schemas.openxmlformats.org/officeDocument/2006/relationships/chart" Target="../charts/chart25.xml"/><Relationship Id="rId9" Type="http://schemas.openxmlformats.org/officeDocument/2006/relationships/chart" Target="../charts/chart30.xml"/><Relationship Id="rId13" Type="http://schemas.openxmlformats.org/officeDocument/2006/relationships/chart" Target="../charts/chart34.xml"/><Relationship Id="rId18" Type="http://schemas.openxmlformats.org/officeDocument/2006/relationships/chart" Target="../charts/chart39.xml"/><Relationship Id="rId39" Type="http://schemas.openxmlformats.org/officeDocument/2006/relationships/chart" Target="../charts/chart60.xml"/><Relationship Id="rId34" Type="http://schemas.openxmlformats.org/officeDocument/2006/relationships/chart" Target="../charts/chart55.xml"/><Relationship Id="rId50" Type="http://schemas.openxmlformats.org/officeDocument/2006/relationships/chart" Target="../charts/chart71.xml"/><Relationship Id="rId55" Type="http://schemas.openxmlformats.org/officeDocument/2006/relationships/chart" Target="../charts/chart7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4</xdr:row>
      <xdr:rowOff>171450</xdr:rowOff>
    </xdr:from>
    <xdr:ext cx="7886700" cy="3467100"/>
    <xdr:graphicFrame macro="">
      <xdr:nvGraphicFramePr>
        <xdr:cNvPr id="41846191" name="Chart 1">
          <a:extLst>
            <a:ext uri="{FF2B5EF4-FFF2-40B4-BE49-F238E27FC236}">
              <a16:creationId xmlns:a16="http://schemas.microsoft.com/office/drawing/2014/main" id="{00000000-0008-0000-0000-0000AF857E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11</xdr:col>
      <xdr:colOff>9525</xdr:colOff>
      <xdr:row>36</xdr:row>
      <xdr:rowOff>47625</xdr:rowOff>
    </xdr:from>
    <xdr:ext cx="7886700" cy="3476625"/>
    <xdr:graphicFrame macro="">
      <xdr:nvGraphicFramePr>
        <xdr:cNvPr id="1119502382" name="Chart 2">
          <a:extLst>
            <a:ext uri="{FF2B5EF4-FFF2-40B4-BE49-F238E27FC236}">
              <a16:creationId xmlns:a16="http://schemas.microsoft.com/office/drawing/2014/main" id="{00000000-0008-0000-0000-00002E40BA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11</xdr:col>
      <xdr:colOff>28575</xdr:colOff>
      <xdr:row>65</xdr:row>
      <xdr:rowOff>47625</xdr:rowOff>
    </xdr:from>
    <xdr:ext cx="7886700" cy="3476625"/>
    <xdr:graphicFrame macro="">
      <xdr:nvGraphicFramePr>
        <xdr:cNvPr id="1532927154" name="Chart 3">
          <a:extLst>
            <a:ext uri="{FF2B5EF4-FFF2-40B4-BE49-F238E27FC236}">
              <a16:creationId xmlns:a16="http://schemas.microsoft.com/office/drawing/2014/main" id="{00000000-0008-0000-0000-0000B29C5E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11</xdr:col>
      <xdr:colOff>28575</xdr:colOff>
      <xdr:row>96</xdr:row>
      <xdr:rowOff>85725</xdr:rowOff>
    </xdr:from>
    <xdr:ext cx="7886700" cy="3476625"/>
    <xdr:graphicFrame macro="">
      <xdr:nvGraphicFramePr>
        <xdr:cNvPr id="1510080229" name="Chart 4">
          <a:extLst>
            <a:ext uri="{FF2B5EF4-FFF2-40B4-BE49-F238E27FC236}">
              <a16:creationId xmlns:a16="http://schemas.microsoft.com/office/drawing/2014/main" id="{00000000-0008-0000-0000-0000E5FE01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11</xdr:col>
      <xdr:colOff>28575</xdr:colOff>
      <xdr:row>130</xdr:row>
      <xdr:rowOff>76200</xdr:rowOff>
    </xdr:from>
    <xdr:ext cx="7886700" cy="3476625"/>
    <xdr:graphicFrame macro="">
      <xdr:nvGraphicFramePr>
        <xdr:cNvPr id="2035440414" name="Chart 5">
          <a:extLst>
            <a:ext uri="{FF2B5EF4-FFF2-40B4-BE49-F238E27FC236}">
              <a16:creationId xmlns:a16="http://schemas.microsoft.com/office/drawing/2014/main" id="{00000000-0008-0000-0000-00001E5B52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11</xdr:col>
      <xdr:colOff>47625</xdr:colOff>
      <xdr:row>159</xdr:row>
      <xdr:rowOff>180975</xdr:rowOff>
    </xdr:from>
    <xdr:ext cx="7886700" cy="3467100"/>
    <xdr:graphicFrame macro="">
      <xdr:nvGraphicFramePr>
        <xdr:cNvPr id="943713713" name="Chart 6">
          <a:extLst>
            <a:ext uri="{FF2B5EF4-FFF2-40B4-BE49-F238E27FC236}">
              <a16:creationId xmlns:a16="http://schemas.microsoft.com/office/drawing/2014/main" id="{00000000-0008-0000-0000-0000B1ED3F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11</xdr:col>
      <xdr:colOff>57150</xdr:colOff>
      <xdr:row>189</xdr:row>
      <xdr:rowOff>66675</xdr:rowOff>
    </xdr:from>
    <xdr:ext cx="7886700" cy="3476625"/>
    <xdr:graphicFrame macro="">
      <xdr:nvGraphicFramePr>
        <xdr:cNvPr id="23400574" name="Chart 7">
          <a:extLst>
            <a:ext uri="{FF2B5EF4-FFF2-40B4-BE49-F238E27FC236}">
              <a16:creationId xmlns:a16="http://schemas.microsoft.com/office/drawing/2014/main" id="{00000000-0008-0000-0000-00007E1065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oneCellAnchor>
  <xdr:oneCellAnchor>
    <xdr:from>
      <xdr:col>11</xdr:col>
      <xdr:colOff>66675</xdr:colOff>
      <xdr:row>221</xdr:row>
      <xdr:rowOff>76200</xdr:rowOff>
    </xdr:from>
    <xdr:ext cx="7886700" cy="3476625"/>
    <xdr:graphicFrame macro="">
      <xdr:nvGraphicFramePr>
        <xdr:cNvPr id="1016331197" name="Chart 8">
          <a:extLst>
            <a:ext uri="{FF2B5EF4-FFF2-40B4-BE49-F238E27FC236}">
              <a16:creationId xmlns:a16="http://schemas.microsoft.com/office/drawing/2014/main" id="{00000000-0008-0000-0000-0000BDFB9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oneCellAnchor>
  <xdr:oneCellAnchor>
    <xdr:from>
      <xdr:col>11</xdr:col>
      <xdr:colOff>57150</xdr:colOff>
      <xdr:row>256</xdr:row>
      <xdr:rowOff>47625</xdr:rowOff>
    </xdr:from>
    <xdr:ext cx="7886700" cy="3476625"/>
    <xdr:graphicFrame macro="">
      <xdr:nvGraphicFramePr>
        <xdr:cNvPr id="1285562280" name="Chart 9">
          <a:extLst>
            <a:ext uri="{FF2B5EF4-FFF2-40B4-BE49-F238E27FC236}">
              <a16:creationId xmlns:a16="http://schemas.microsoft.com/office/drawing/2014/main" id="{00000000-0008-0000-0000-0000A81FA0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oneCellAnchor>
  <xdr:oneCellAnchor>
    <xdr:from>
      <xdr:col>11</xdr:col>
      <xdr:colOff>28575</xdr:colOff>
      <xdr:row>290</xdr:row>
      <xdr:rowOff>123825</xdr:rowOff>
    </xdr:from>
    <xdr:ext cx="7886700" cy="3476625"/>
    <xdr:graphicFrame macro="">
      <xdr:nvGraphicFramePr>
        <xdr:cNvPr id="309531595" name="Chart 10">
          <a:extLst>
            <a:ext uri="{FF2B5EF4-FFF2-40B4-BE49-F238E27FC236}">
              <a16:creationId xmlns:a16="http://schemas.microsoft.com/office/drawing/2014/main" id="{00000000-0008-0000-0000-0000CB1373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oneCellAnchor>
  <xdr:oneCellAnchor>
    <xdr:from>
      <xdr:col>11</xdr:col>
      <xdr:colOff>47625</xdr:colOff>
      <xdr:row>326</xdr:row>
      <xdr:rowOff>28575</xdr:rowOff>
    </xdr:from>
    <xdr:ext cx="7886700" cy="3476625"/>
    <xdr:graphicFrame macro="">
      <xdr:nvGraphicFramePr>
        <xdr:cNvPr id="2121798550" name="Chart 11">
          <a:extLst>
            <a:ext uri="{FF2B5EF4-FFF2-40B4-BE49-F238E27FC236}">
              <a16:creationId xmlns:a16="http://schemas.microsoft.com/office/drawing/2014/main" id="{00000000-0008-0000-0000-0000961378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 fLocksWithSheet="0"/>
  </xdr:oneCellAnchor>
  <xdr:oneCellAnchor>
    <xdr:from>
      <xdr:col>11</xdr:col>
      <xdr:colOff>38100</xdr:colOff>
      <xdr:row>362</xdr:row>
      <xdr:rowOff>161925</xdr:rowOff>
    </xdr:from>
    <xdr:ext cx="7886700" cy="3467100"/>
    <xdr:graphicFrame macro="">
      <xdr:nvGraphicFramePr>
        <xdr:cNvPr id="284162417" name="Chart 12">
          <a:extLst>
            <a:ext uri="{FF2B5EF4-FFF2-40B4-BE49-F238E27FC236}">
              <a16:creationId xmlns:a16="http://schemas.microsoft.com/office/drawing/2014/main" id="{00000000-0008-0000-0000-000071F9EF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 fLocksWithSheet="0"/>
  </xdr:oneCellAnchor>
  <xdr:oneCellAnchor>
    <xdr:from>
      <xdr:col>11</xdr:col>
      <xdr:colOff>38100</xdr:colOff>
      <xdr:row>398</xdr:row>
      <xdr:rowOff>57150</xdr:rowOff>
    </xdr:from>
    <xdr:ext cx="7886700" cy="3476625"/>
    <xdr:graphicFrame macro="">
      <xdr:nvGraphicFramePr>
        <xdr:cNvPr id="1376804553" name="Chart 13">
          <a:extLst>
            <a:ext uri="{FF2B5EF4-FFF2-40B4-BE49-F238E27FC236}">
              <a16:creationId xmlns:a16="http://schemas.microsoft.com/office/drawing/2014/main" id="{00000000-0008-0000-0000-0000C95E10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 fLocksWithSheet="0"/>
  </xdr:oneCellAnchor>
  <xdr:oneCellAnchor>
    <xdr:from>
      <xdr:col>11</xdr:col>
      <xdr:colOff>66675</xdr:colOff>
      <xdr:row>434</xdr:row>
      <xdr:rowOff>47625</xdr:rowOff>
    </xdr:from>
    <xdr:ext cx="7886700" cy="3476625"/>
    <xdr:graphicFrame macro="">
      <xdr:nvGraphicFramePr>
        <xdr:cNvPr id="1455737315" name="Chart 14">
          <a:extLst>
            <a:ext uri="{FF2B5EF4-FFF2-40B4-BE49-F238E27FC236}">
              <a16:creationId xmlns:a16="http://schemas.microsoft.com/office/drawing/2014/main" id="{00000000-0008-0000-0000-0000E3C9C4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 fLocksWithSheet="0"/>
  </xdr:oneCellAnchor>
  <xdr:oneCellAnchor>
    <xdr:from>
      <xdr:col>11</xdr:col>
      <xdr:colOff>76200</xdr:colOff>
      <xdr:row>470</xdr:row>
      <xdr:rowOff>85725</xdr:rowOff>
    </xdr:from>
    <xdr:ext cx="7886700" cy="3476625"/>
    <xdr:graphicFrame macro="">
      <xdr:nvGraphicFramePr>
        <xdr:cNvPr id="351330663" name="Chart 15">
          <a:extLst>
            <a:ext uri="{FF2B5EF4-FFF2-40B4-BE49-F238E27FC236}">
              <a16:creationId xmlns:a16="http://schemas.microsoft.com/office/drawing/2014/main" id="{00000000-0008-0000-0000-000067E1F0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 fLocksWithSheet="0"/>
  </xdr:oneCellAnchor>
  <xdr:oneCellAnchor>
    <xdr:from>
      <xdr:col>11</xdr:col>
      <xdr:colOff>76200</xdr:colOff>
      <xdr:row>509</xdr:row>
      <xdr:rowOff>28575</xdr:rowOff>
    </xdr:from>
    <xdr:ext cx="7886700" cy="3476625"/>
    <xdr:graphicFrame macro="">
      <xdr:nvGraphicFramePr>
        <xdr:cNvPr id="398380255" name="Chart 16">
          <a:extLst>
            <a:ext uri="{FF2B5EF4-FFF2-40B4-BE49-F238E27FC236}">
              <a16:creationId xmlns:a16="http://schemas.microsoft.com/office/drawing/2014/main" id="{00000000-0008-0000-0000-0000DFCCBE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 fLocksWithSheet="0"/>
  </xdr:oneCellAnchor>
  <xdr:oneCellAnchor>
    <xdr:from>
      <xdr:col>11</xdr:col>
      <xdr:colOff>47625</xdr:colOff>
      <xdr:row>543</xdr:row>
      <xdr:rowOff>28575</xdr:rowOff>
    </xdr:from>
    <xdr:ext cx="7886700" cy="3476625"/>
    <xdr:graphicFrame macro="">
      <xdr:nvGraphicFramePr>
        <xdr:cNvPr id="908062265" name="Chart 17">
          <a:extLst>
            <a:ext uri="{FF2B5EF4-FFF2-40B4-BE49-F238E27FC236}">
              <a16:creationId xmlns:a16="http://schemas.microsoft.com/office/drawing/2014/main" id="{00000000-0008-0000-0000-000039EE1F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 fLocksWithSheet="0"/>
  </xdr:oneCellAnchor>
  <xdr:oneCellAnchor>
    <xdr:from>
      <xdr:col>11</xdr:col>
      <xdr:colOff>38100</xdr:colOff>
      <xdr:row>579</xdr:row>
      <xdr:rowOff>142875</xdr:rowOff>
    </xdr:from>
    <xdr:ext cx="7886700" cy="3476625"/>
    <xdr:graphicFrame macro="">
      <xdr:nvGraphicFramePr>
        <xdr:cNvPr id="274652395" name="Chart 18">
          <a:extLst>
            <a:ext uri="{FF2B5EF4-FFF2-40B4-BE49-F238E27FC236}">
              <a16:creationId xmlns:a16="http://schemas.microsoft.com/office/drawing/2014/main" id="{00000000-0008-0000-0000-0000EBDC5E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 fLocksWithSheet="0"/>
  </xdr:oneCellAnchor>
  <xdr:oneCellAnchor>
    <xdr:from>
      <xdr:col>11</xdr:col>
      <xdr:colOff>57150</xdr:colOff>
      <xdr:row>610</xdr:row>
      <xdr:rowOff>76200</xdr:rowOff>
    </xdr:from>
    <xdr:ext cx="7886700" cy="3476625"/>
    <xdr:graphicFrame macro="">
      <xdr:nvGraphicFramePr>
        <xdr:cNvPr id="1254435106" name="Chart 19">
          <a:extLst>
            <a:ext uri="{FF2B5EF4-FFF2-40B4-BE49-F238E27FC236}">
              <a16:creationId xmlns:a16="http://schemas.microsoft.com/office/drawing/2014/main" id="{00000000-0008-0000-0000-00002229C5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 fLocksWithSheet="0"/>
  </xdr:oneCellAnchor>
  <xdr:oneCellAnchor>
    <xdr:from>
      <xdr:col>10</xdr:col>
      <xdr:colOff>285750</xdr:colOff>
      <xdr:row>640</xdr:row>
      <xdr:rowOff>171450</xdr:rowOff>
    </xdr:from>
    <xdr:ext cx="7829550" cy="3619500"/>
    <xdr:graphicFrame macro="">
      <xdr:nvGraphicFramePr>
        <xdr:cNvPr id="588993290" name="Chart 20">
          <a:extLst>
            <a:ext uri="{FF2B5EF4-FFF2-40B4-BE49-F238E27FC236}">
              <a16:creationId xmlns:a16="http://schemas.microsoft.com/office/drawing/2014/main" id="{00000000-0008-0000-0000-00000A531B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 fLocksWithSheet="0"/>
  </xdr:oneCellAnchor>
  <xdr:oneCellAnchor>
    <xdr:from>
      <xdr:col>11</xdr:col>
      <xdr:colOff>47625</xdr:colOff>
      <xdr:row>681</xdr:row>
      <xdr:rowOff>66675</xdr:rowOff>
    </xdr:from>
    <xdr:ext cx="7829550" cy="3619500"/>
    <xdr:graphicFrame macro="">
      <xdr:nvGraphicFramePr>
        <xdr:cNvPr id="1898265310" name="Chart 21">
          <a:extLst>
            <a:ext uri="{FF2B5EF4-FFF2-40B4-BE49-F238E27FC236}">
              <a16:creationId xmlns:a16="http://schemas.microsoft.com/office/drawing/2014/main" id="{00000000-0008-0000-0000-0000DE3A25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 fLocksWithSheet="0"/>
  </xdr:oneCellAnchor>
  <xdr:oneCellAnchor>
    <xdr:from>
      <xdr:col>12</xdr:col>
      <xdr:colOff>85725</xdr:colOff>
      <xdr:row>696</xdr:row>
      <xdr:rowOff>171450</xdr:rowOff>
    </xdr:from>
    <xdr:ext cx="6762750" cy="37147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7347585" y="122152410"/>
          <a:ext cx="6762750" cy="371475"/>
          <a:chOff x="1964625" y="3594263"/>
          <a:chExt cx="6762750" cy="371475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1964625" y="3594263"/>
            <a:ext cx="6762750" cy="371475"/>
            <a:chOff x="30935" y="16498"/>
            <a:chExt cx="7578981" cy="337909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6" name="Shape 6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7" name="Shape 7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12</xdr:col>
      <xdr:colOff>28575</xdr:colOff>
      <xdr:row>19</xdr:row>
      <xdr:rowOff>95250</xdr:rowOff>
    </xdr:from>
    <xdr:ext cx="6762750" cy="361950"/>
    <xdr:grpSp>
      <xdr:nvGrpSpPr>
        <xdr:cNvPr id="8" name="Shap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7290435" y="3425190"/>
          <a:ext cx="6762750" cy="361950"/>
          <a:chOff x="1964625" y="3599025"/>
          <a:chExt cx="6762750" cy="361950"/>
        </a:xfrm>
      </xdr:grpSpPr>
      <xdr:grpSp>
        <xdr:nvGrpSpPr>
          <xdr:cNvPr id="9" name="Shap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GrpSpPr/>
        </xdr:nvGrpSpPr>
        <xdr:grpSpPr>
          <a:xfrm>
            <a:off x="1964625" y="3599025"/>
            <a:ext cx="6762750" cy="361950"/>
            <a:chOff x="30935" y="16498"/>
            <a:chExt cx="7578981" cy="337909"/>
          </a:xfrm>
        </xdr:grpSpPr>
        <xdr:sp macro="" textlink="">
          <xdr:nvSpPr>
            <xdr:cNvPr id="10" name="Shape 4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1" name="Shape 9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12" name="Shape 10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13" name="Shape 11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12</xdr:col>
      <xdr:colOff>57150</xdr:colOff>
      <xdr:row>51</xdr:row>
      <xdr:rowOff>95250</xdr:rowOff>
    </xdr:from>
    <xdr:ext cx="6762750" cy="361950"/>
    <xdr:grpSp>
      <xdr:nvGrpSpPr>
        <xdr:cNvPr id="14" name="Shape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7319010" y="9033510"/>
          <a:ext cx="6762750" cy="361950"/>
          <a:chOff x="1964625" y="3599025"/>
          <a:chExt cx="6762750" cy="361950"/>
        </a:xfrm>
      </xdr:grpSpPr>
      <xdr:grpSp>
        <xdr:nvGrpSpPr>
          <xdr:cNvPr id="15" name="Shape 12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GrpSpPr/>
        </xdr:nvGrpSpPr>
        <xdr:grpSpPr>
          <a:xfrm>
            <a:off x="1964625" y="3599025"/>
            <a:ext cx="6762750" cy="361950"/>
            <a:chOff x="30935" y="16498"/>
            <a:chExt cx="7578981" cy="337909"/>
          </a:xfrm>
        </xdr:grpSpPr>
        <xdr:sp macro="" textlink="">
          <xdr:nvSpPr>
            <xdr:cNvPr id="16" name="Shape 4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7" name="Shape 13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18" name="Shape 14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19" name="Shape 15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12</xdr:col>
      <xdr:colOff>57150</xdr:colOff>
      <xdr:row>79</xdr:row>
      <xdr:rowOff>95250</xdr:rowOff>
    </xdr:from>
    <xdr:ext cx="6762750" cy="361950"/>
    <xdr:grpSp>
      <xdr:nvGrpSpPr>
        <xdr:cNvPr id="20" name="Shape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pSpPr/>
      </xdr:nvGrpSpPr>
      <xdr:grpSpPr>
        <a:xfrm>
          <a:off x="7319010" y="13940790"/>
          <a:ext cx="6762750" cy="361950"/>
          <a:chOff x="1964625" y="3599025"/>
          <a:chExt cx="6762750" cy="361950"/>
        </a:xfrm>
      </xdr:grpSpPr>
      <xdr:grpSp>
        <xdr:nvGrpSpPr>
          <xdr:cNvPr id="21" name="Shape 16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GrpSpPr/>
        </xdr:nvGrpSpPr>
        <xdr:grpSpPr>
          <a:xfrm>
            <a:off x="1964625" y="3599025"/>
            <a:ext cx="6762750" cy="361950"/>
            <a:chOff x="30935" y="16498"/>
            <a:chExt cx="7578981" cy="337909"/>
          </a:xfrm>
        </xdr:grpSpPr>
        <xdr:sp macro="" textlink="">
          <xdr:nvSpPr>
            <xdr:cNvPr id="22" name="Shape 4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23" name="Shape 17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24" name="Shape 18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25" name="Shape 19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12</xdr:col>
      <xdr:colOff>57150</xdr:colOff>
      <xdr:row>112</xdr:row>
      <xdr:rowOff>19050</xdr:rowOff>
    </xdr:from>
    <xdr:ext cx="6762750" cy="361950"/>
    <xdr:grpSp>
      <xdr:nvGrpSpPr>
        <xdr:cNvPr id="26" name="Shape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pSpPr/>
      </xdr:nvGrpSpPr>
      <xdr:grpSpPr>
        <a:xfrm>
          <a:off x="7319010" y="19648170"/>
          <a:ext cx="6762750" cy="361950"/>
          <a:chOff x="1964625" y="3599025"/>
          <a:chExt cx="6762750" cy="361950"/>
        </a:xfrm>
      </xdr:grpSpPr>
      <xdr:grpSp>
        <xdr:nvGrpSpPr>
          <xdr:cNvPr id="27" name="Shape 20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GrpSpPr/>
        </xdr:nvGrpSpPr>
        <xdr:grpSpPr>
          <a:xfrm>
            <a:off x="1964625" y="3599025"/>
            <a:ext cx="6762750" cy="361950"/>
            <a:chOff x="30935" y="16498"/>
            <a:chExt cx="7578981" cy="337909"/>
          </a:xfrm>
        </xdr:grpSpPr>
        <xdr:sp macro="" textlink="">
          <xdr:nvSpPr>
            <xdr:cNvPr id="28" name="Shape 4">
              <a:extLs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29" name="Shape 21">
              <a:extLs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30" name="Shape 22">
              <a:extLs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31" name="Shape 23"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12</xdr:col>
      <xdr:colOff>57150</xdr:colOff>
      <xdr:row>145</xdr:row>
      <xdr:rowOff>95250</xdr:rowOff>
    </xdr:from>
    <xdr:ext cx="6762750" cy="361950"/>
    <xdr:grpSp>
      <xdr:nvGrpSpPr>
        <xdr:cNvPr id="32" name="Shape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pSpPr/>
      </xdr:nvGrpSpPr>
      <xdr:grpSpPr>
        <a:xfrm>
          <a:off x="7319010" y="25507950"/>
          <a:ext cx="6762750" cy="361950"/>
          <a:chOff x="1964625" y="3599025"/>
          <a:chExt cx="6762750" cy="361950"/>
        </a:xfrm>
      </xdr:grpSpPr>
      <xdr:grpSp>
        <xdr:nvGrpSpPr>
          <xdr:cNvPr id="33" name="Shape 24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GrpSpPr/>
        </xdr:nvGrpSpPr>
        <xdr:grpSpPr>
          <a:xfrm>
            <a:off x="1964625" y="3599025"/>
            <a:ext cx="6762750" cy="361950"/>
            <a:chOff x="30935" y="16498"/>
            <a:chExt cx="7578981" cy="337909"/>
          </a:xfrm>
        </xdr:grpSpPr>
        <xdr:sp macro="" textlink="">
          <xdr:nvSpPr>
            <xdr:cNvPr id="34" name="Shape 4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35" name="Shape 25">
              <a:extLs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36" name="Shape 26">
              <a:extLs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37" name="Shape 27">
              <a:extLst>
                <a:ext uri="{FF2B5EF4-FFF2-40B4-BE49-F238E27FC236}">
                  <a16:creationId xmlns:a16="http://schemas.microsoft.com/office/drawing/2014/main" id="{00000000-0008-0000-0000-00002500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12</xdr:col>
      <xdr:colOff>104775</xdr:colOff>
      <xdr:row>176</xdr:row>
      <xdr:rowOff>0</xdr:rowOff>
    </xdr:from>
    <xdr:ext cx="6762750" cy="361950"/>
    <xdr:grpSp>
      <xdr:nvGrpSpPr>
        <xdr:cNvPr id="38" name="Shape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pSpPr/>
      </xdr:nvGrpSpPr>
      <xdr:grpSpPr>
        <a:xfrm>
          <a:off x="7366635" y="30845760"/>
          <a:ext cx="6762750" cy="361950"/>
          <a:chOff x="1964625" y="3599025"/>
          <a:chExt cx="6762750" cy="361950"/>
        </a:xfrm>
      </xdr:grpSpPr>
      <xdr:grpSp>
        <xdr:nvGrpSpPr>
          <xdr:cNvPr id="39" name="Shape 2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GrpSpPr/>
        </xdr:nvGrpSpPr>
        <xdr:grpSpPr>
          <a:xfrm>
            <a:off x="1964625" y="3599025"/>
            <a:ext cx="6762750" cy="361950"/>
            <a:chOff x="30935" y="16498"/>
            <a:chExt cx="7578981" cy="337909"/>
          </a:xfrm>
        </xdr:grpSpPr>
        <xdr:sp macro="" textlink="">
          <xdr:nvSpPr>
            <xdr:cNvPr id="40" name="Shape 4">
              <a:extLs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41" name="Shape 29">
              <a:extLs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42" name="Shape 30">
              <a:extLst>
                <a:ext uri="{FF2B5EF4-FFF2-40B4-BE49-F238E27FC236}">
                  <a16:creationId xmlns:a16="http://schemas.microsoft.com/office/drawing/2014/main" id="{00000000-0008-0000-0000-00002A00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43" name="Shape 31">
              <a:extLs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12</xdr:col>
      <xdr:colOff>104775</xdr:colOff>
      <xdr:row>204</xdr:row>
      <xdr:rowOff>142875</xdr:rowOff>
    </xdr:from>
    <xdr:ext cx="6762750" cy="361950"/>
    <xdr:grpSp>
      <xdr:nvGrpSpPr>
        <xdr:cNvPr id="44" name="Shape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pSpPr/>
      </xdr:nvGrpSpPr>
      <xdr:grpSpPr>
        <a:xfrm>
          <a:off x="7366635" y="35895915"/>
          <a:ext cx="6762750" cy="361950"/>
          <a:chOff x="1964625" y="3599025"/>
          <a:chExt cx="6762750" cy="361950"/>
        </a:xfrm>
      </xdr:grpSpPr>
      <xdr:grpSp>
        <xdr:nvGrpSpPr>
          <xdr:cNvPr id="45" name="Shape 32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GrpSpPr/>
        </xdr:nvGrpSpPr>
        <xdr:grpSpPr>
          <a:xfrm>
            <a:off x="1964625" y="3599025"/>
            <a:ext cx="6762750" cy="361950"/>
            <a:chOff x="30935" y="16498"/>
            <a:chExt cx="7578981" cy="337909"/>
          </a:xfrm>
        </xdr:grpSpPr>
        <xdr:sp macro="" textlink="">
          <xdr:nvSpPr>
            <xdr:cNvPr id="46" name="Shape 4">
              <a:extLst>
                <a:ext uri="{FF2B5EF4-FFF2-40B4-BE49-F238E27FC236}">
                  <a16:creationId xmlns:a16="http://schemas.microsoft.com/office/drawing/2014/main" id="{00000000-0008-0000-0000-00002E000000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47" name="Shape 33">
              <a:extLst>
                <a:ext uri="{FF2B5EF4-FFF2-40B4-BE49-F238E27FC236}">
                  <a16:creationId xmlns:a16="http://schemas.microsoft.com/office/drawing/2014/main" id="{00000000-0008-0000-0000-00002F00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48" name="Shape 34">
              <a:extLst>
                <a:ext uri="{FF2B5EF4-FFF2-40B4-BE49-F238E27FC236}">
                  <a16:creationId xmlns:a16="http://schemas.microsoft.com/office/drawing/2014/main" id="{00000000-0008-0000-0000-00003000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49" name="Shape 35">
              <a:extLst>
                <a:ext uri="{FF2B5EF4-FFF2-40B4-BE49-F238E27FC236}">
                  <a16:creationId xmlns:a16="http://schemas.microsoft.com/office/drawing/2014/main" id="{00000000-0008-0000-0000-00003100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12</xdr:col>
      <xdr:colOff>57150</xdr:colOff>
      <xdr:row>236</xdr:row>
      <xdr:rowOff>28575</xdr:rowOff>
    </xdr:from>
    <xdr:ext cx="6762750" cy="361950"/>
    <xdr:grpSp>
      <xdr:nvGrpSpPr>
        <xdr:cNvPr id="50" name="Shape 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pSpPr/>
      </xdr:nvGrpSpPr>
      <xdr:grpSpPr>
        <a:xfrm>
          <a:off x="7319010" y="41389935"/>
          <a:ext cx="6762750" cy="361950"/>
          <a:chOff x="1964625" y="3599025"/>
          <a:chExt cx="6762750" cy="361950"/>
        </a:xfrm>
      </xdr:grpSpPr>
      <xdr:grpSp>
        <xdr:nvGrpSpPr>
          <xdr:cNvPr id="51" name="Shape 36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GrpSpPr/>
        </xdr:nvGrpSpPr>
        <xdr:grpSpPr>
          <a:xfrm>
            <a:off x="1964625" y="3599025"/>
            <a:ext cx="6762750" cy="361950"/>
            <a:chOff x="30935" y="16498"/>
            <a:chExt cx="7578981" cy="337909"/>
          </a:xfrm>
        </xdr:grpSpPr>
        <xdr:sp macro="" textlink="">
          <xdr:nvSpPr>
            <xdr:cNvPr id="52" name="Shape 4">
              <a:extLst>
                <a:ext uri="{FF2B5EF4-FFF2-40B4-BE49-F238E27FC236}">
                  <a16:creationId xmlns:a16="http://schemas.microsoft.com/office/drawing/2014/main" id="{00000000-0008-0000-0000-000034000000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53" name="Shape 37">
              <a:extLst>
                <a:ext uri="{FF2B5EF4-FFF2-40B4-BE49-F238E27FC236}">
                  <a16:creationId xmlns:a16="http://schemas.microsoft.com/office/drawing/2014/main" id="{00000000-0008-0000-0000-00003500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54" name="Shape 38">
              <a:extLst>
                <a:ext uri="{FF2B5EF4-FFF2-40B4-BE49-F238E27FC236}">
                  <a16:creationId xmlns:a16="http://schemas.microsoft.com/office/drawing/2014/main" id="{00000000-0008-0000-0000-00003600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55" name="Shape 39">
              <a:extLst>
                <a:ext uri="{FF2B5EF4-FFF2-40B4-BE49-F238E27FC236}">
                  <a16:creationId xmlns:a16="http://schemas.microsoft.com/office/drawing/2014/main" id="{00000000-0008-0000-0000-00003700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12</xdr:col>
      <xdr:colOff>66675</xdr:colOff>
      <xdr:row>270</xdr:row>
      <xdr:rowOff>104775</xdr:rowOff>
    </xdr:from>
    <xdr:ext cx="6762750" cy="361950"/>
    <xdr:grpSp>
      <xdr:nvGrpSpPr>
        <xdr:cNvPr id="56" name="Shape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GrpSpPr/>
      </xdr:nvGrpSpPr>
      <xdr:grpSpPr>
        <a:xfrm>
          <a:off x="7328535" y="47424975"/>
          <a:ext cx="6762750" cy="361950"/>
          <a:chOff x="1964625" y="3599025"/>
          <a:chExt cx="6762750" cy="361950"/>
        </a:xfrm>
      </xdr:grpSpPr>
      <xdr:grpSp>
        <xdr:nvGrpSpPr>
          <xdr:cNvPr id="57" name="Shape 40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GrpSpPr/>
        </xdr:nvGrpSpPr>
        <xdr:grpSpPr>
          <a:xfrm>
            <a:off x="1964625" y="3599025"/>
            <a:ext cx="6762750" cy="361950"/>
            <a:chOff x="30935" y="16498"/>
            <a:chExt cx="7578981" cy="337909"/>
          </a:xfrm>
        </xdr:grpSpPr>
        <xdr:sp macro="" textlink="">
          <xdr:nvSpPr>
            <xdr:cNvPr id="58" name="Shape 4">
              <a:extLst>
                <a:ext uri="{FF2B5EF4-FFF2-40B4-BE49-F238E27FC236}">
                  <a16:creationId xmlns:a16="http://schemas.microsoft.com/office/drawing/2014/main" id="{00000000-0008-0000-0000-00003A000000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59" name="Shape 41">
              <a:extLst>
                <a:ext uri="{FF2B5EF4-FFF2-40B4-BE49-F238E27FC236}">
                  <a16:creationId xmlns:a16="http://schemas.microsoft.com/office/drawing/2014/main" id="{00000000-0008-0000-0000-00003B00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60" name="Shape 42">
              <a:extLst>
                <a:ext uri="{FF2B5EF4-FFF2-40B4-BE49-F238E27FC236}">
                  <a16:creationId xmlns:a16="http://schemas.microsoft.com/office/drawing/2014/main" id="{00000000-0008-0000-0000-00003C00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61" name="Shape 43">
              <a:extLst>
                <a:ext uri="{FF2B5EF4-FFF2-40B4-BE49-F238E27FC236}">
                  <a16:creationId xmlns:a16="http://schemas.microsoft.com/office/drawing/2014/main" id="{00000000-0008-0000-0000-00003D00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12</xdr:col>
      <xdr:colOff>57150</xdr:colOff>
      <xdr:row>306</xdr:row>
      <xdr:rowOff>66675</xdr:rowOff>
    </xdr:from>
    <xdr:ext cx="6762750" cy="361950"/>
    <xdr:grpSp>
      <xdr:nvGrpSpPr>
        <xdr:cNvPr id="62" name="Shape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pSpPr/>
      </xdr:nvGrpSpPr>
      <xdr:grpSpPr>
        <a:xfrm>
          <a:off x="7319010" y="53696235"/>
          <a:ext cx="6762750" cy="361950"/>
          <a:chOff x="1964625" y="3599025"/>
          <a:chExt cx="6762750" cy="361950"/>
        </a:xfrm>
      </xdr:grpSpPr>
      <xdr:grpSp>
        <xdr:nvGrpSpPr>
          <xdr:cNvPr id="63" name="Shape 44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GrpSpPr/>
        </xdr:nvGrpSpPr>
        <xdr:grpSpPr>
          <a:xfrm>
            <a:off x="1964625" y="3599025"/>
            <a:ext cx="6762750" cy="361950"/>
            <a:chOff x="30935" y="16498"/>
            <a:chExt cx="7578981" cy="337909"/>
          </a:xfrm>
        </xdr:grpSpPr>
        <xdr:sp macro="" textlink="">
          <xdr:nvSpPr>
            <xdr:cNvPr id="274652352" name="Shape 4">
              <a:extLst>
                <a:ext uri="{FF2B5EF4-FFF2-40B4-BE49-F238E27FC236}">
                  <a16:creationId xmlns:a16="http://schemas.microsoft.com/office/drawing/2014/main" id="{00000000-0008-0000-0000-0000C0DC5E10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274652353" name="Shape 45">
              <a:extLst>
                <a:ext uri="{FF2B5EF4-FFF2-40B4-BE49-F238E27FC236}">
                  <a16:creationId xmlns:a16="http://schemas.microsoft.com/office/drawing/2014/main" id="{00000000-0008-0000-0000-0000C1DC5E1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274652354" name="Shape 46">
              <a:extLst>
                <a:ext uri="{FF2B5EF4-FFF2-40B4-BE49-F238E27FC236}">
                  <a16:creationId xmlns:a16="http://schemas.microsoft.com/office/drawing/2014/main" id="{00000000-0008-0000-0000-0000C2DC5E1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274652355" name="Shape 47">
              <a:extLst>
                <a:ext uri="{FF2B5EF4-FFF2-40B4-BE49-F238E27FC236}">
                  <a16:creationId xmlns:a16="http://schemas.microsoft.com/office/drawing/2014/main" id="{00000000-0008-0000-0000-0000C3DC5E1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12</xdr:col>
      <xdr:colOff>76200</xdr:colOff>
      <xdr:row>341</xdr:row>
      <xdr:rowOff>66675</xdr:rowOff>
    </xdr:from>
    <xdr:ext cx="6762750" cy="361950"/>
    <xdr:grpSp>
      <xdr:nvGrpSpPr>
        <xdr:cNvPr id="274652356" name="Shape 2">
          <a:extLst>
            <a:ext uri="{FF2B5EF4-FFF2-40B4-BE49-F238E27FC236}">
              <a16:creationId xmlns:a16="http://schemas.microsoft.com/office/drawing/2014/main" id="{00000000-0008-0000-0000-0000C4DC5E10}"/>
            </a:ext>
          </a:extLst>
        </xdr:cNvPr>
        <xdr:cNvGrpSpPr/>
      </xdr:nvGrpSpPr>
      <xdr:grpSpPr>
        <a:xfrm>
          <a:off x="7338060" y="59830335"/>
          <a:ext cx="6762750" cy="361950"/>
          <a:chOff x="1964625" y="3599025"/>
          <a:chExt cx="6762750" cy="361950"/>
        </a:xfrm>
      </xdr:grpSpPr>
      <xdr:grpSp>
        <xdr:nvGrpSpPr>
          <xdr:cNvPr id="274652357" name="Shape 48">
            <a:extLst>
              <a:ext uri="{FF2B5EF4-FFF2-40B4-BE49-F238E27FC236}">
                <a16:creationId xmlns:a16="http://schemas.microsoft.com/office/drawing/2014/main" id="{00000000-0008-0000-0000-0000C5DC5E10}"/>
              </a:ext>
            </a:extLst>
          </xdr:cNvPr>
          <xdr:cNvGrpSpPr/>
        </xdr:nvGrpSpPr>
        <xdr:grpSpPr>
          <a:xfrm>
            <a:off x="1964625" y="3599025"/>
            <a:ext cx="6762750" cy="361950"/>
            <a:chOff x="30935" y="16498"/>
            <a:chExt cx="7578981" cy="337909"/>
          </a:xfrm>
        </xdr:grpSpPr>
        <xdr:sp macro="" textlink="">
          <xdr:nvSpPr>
            <xdr:cNvPr id="274652358" name="Shape 4">
              <a:extLst>
                <a:ext uri="{FF2B5EF4-FFF2-40B4-BE49-F238E27FC236}">
                  <a16:creationId xmlns:a16="http://schemas.microsoft.com/office/drawing/2014/main" id="{00000000-0008-0000-0000-0000C6DC5E10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274652359" name="Shape 49">
              <a:extLst>
                <a:ext uri="{FF2B5EF4-FFF2-40B4-BE49-F238E27FC236}">
                  <a16:creationId xmlns:a16="http://schemas.microsoft.com/office/drawing/2014/main" id="{00000000-0008-0000-0000-0000C7DC5E1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274652360" name="Shape 50">
              <a:extLst>
                <a:ext uri="{FF2B5EF4-FFF2-40B4-BE49-F238E27FC236}">
                  <a16:creationId xmlns:a16="http://schemas.microsoft.com/office/drawing/2014/main" id="{00000000-0008-0000-0000-0000C8DC5E1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274652361" name="Shape 51">
              <a:extLst>
                <a:ext uri="{FF2B5EF4-FFF2-40B4-BE49-F238E27FC236}">
                  <a16:creationId xmlns:a16="http://schemas.microsoft.com/office/drawing/2014/main" id="{00000000-0008-0000-0000-0000C9DC5E1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12</xdr:col>
      <xdr:colOff>114300</xdr:colOff>
      <xdr:row>377</xdr:row>
      <xdr:rowOff>152400</xdr:rowOff>
    </xdr:from>
    <xdr:ext cx="6762750" cy="361950"/>
    <xdr:grpSp>
      <xdr:nvGrpSpPr>
        <xdr:cNvPr id="274652362" name="Shape 2">
          <a:extLst>
            <a:ext uri="{FF2B5EF4-FFF2-40B4-BE49-F238E27FC236}">
              <a16:creationId xmlns:a16="http://schemas.microsoft.com/office/drawing/2014/main" id="{00000000-0008-0000-0000-0000CADC5E10}"/>
            </a:ext>
          </a:extLst>
        </xdr:cNvPr>
        <xdr:cNvGrpSpPr/>
      </xdr:nvGrpSpPr>
      <xdr:grpSpPr>
        <a:xfrm>
          <a:off x="7376160" y="66225420"/>
          <a:ext cx="6762750" cy="361950"/>
          <a:chOff x="1964625" y="3599025"/>
          <a:chExt cx="6762750" cy="361950"/>
        </a:xfrm>
      </xdr:grpSpPr>
      <xdr:grpSp>
        <xdr:nvGrpSpPr>
          <xdr:cNvPr id="274652363" name="Shape 52">
            <a:extLst>
              <a:ext uri="{FF2B5EF4-FFF2-40B4-BE49-F238E27FC236}">
                <a16:creationId xmlns:a16="http://schemas.microsoft.com/office/drawing/2014/main" id="{00000000-0008-0000-0000-0000CBDC5E10}"/>
              </a:ext>
            </a:extLst>
          </xdr:cNvPr>
          <xdr:cNvGrpSpPr/>
        </xdr:nvGrpSpPr>
        <xdr:grpSpPr>
          <a:xfrm>
            <a:off x="1964625" y="3599025"/>
            <a:ext cx="6762750" cy="361950"/>
            <a:chOff x="30935" y="16498"/>
            <a:chExt cx="7578981" cy="337909"/>
          </a:xfrm>
        </xdr:grpSpPr>
        <xdr:sp macro="" textlink="">
          <xdr:nvSpPr>
            <xdr:cNvPr id="274652364" name="Shape 4">
              <a:extLst>
                <a:ext uri="{FF2B5EF4-FFF2-40B4-BE49-F238E27FC236}">
                  <a16:creationId xmlns:a16="http://schemas.microsoft.com/office/drawing/2014/main" id="{00000000-0008-0000-0000-0000CCDC5E10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274652365" name="Shape 53">
              <a:extLst>
                <a:ext uri="{FF2B5EF4-FFF2-40B4-BE49-F238E27FC236}">
                  <a16:creationId xmlns:a16="http://schemas.microsoft.com/office/drawing/2014/main" id="{00000000-0008-0000-0000-0000CDDC5E1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274652366" name="Shape 54">
              <a:extLst>
                <a:ext uri="{FF2B5EF4-FFF2-40B4-BE49-F238E27FC236}">
                  <a16:creationId xmlns:a16="http://schemas.microsoft.com/office/drawing/2014/main" id="{00000000-0008-0000-0000-0000CEDC5E1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274652367" name="Shape 55">
              <a:extLst>
                <a:ext uri="{FF2B5EF4-FFF2-40B4-BE49-F238E27FC236}">
                  <a16:creationId xmlns:a16="http://schemas.microsoft.com/office/drawing/2014/main" id="{00000000-0008-0000-0000-0000CFDC5E1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12</xdr:col>
      <xdr:colOff>66675</xdr:colOff>
      <xdr:row>413</xdr:row>
      <xdr:rowOff>19050</xdr:rowOff>
    </xdr:from>
    <xdr:ext cx="6762750" cy="361950"/>
    <xdr:grpSp>
      <xdr:nvGrpSpPr>
        <xdr:cNvPr id="274652368" name="Shape 2">
          <a:extLst>
            <a:ext uri="{FF2B5EF4-FFF2-40B4-BE49-F238E27FC236}">
              <a16:creationId xmlns:a16="http://schemas.microsoft.com/office/drawing/2014/main" id="{00000000-0008-0000-0000-0000D0DC5E10}"/>
            </a:ext>
          </a:extLst>
        </xdr:cNvPr>
        <xdr:cNvGrpSpPr/>
      </xdr:nvGrpSpPr>
      <xdr:grpSpPr>
        <a:xfrm>
          <a:off x="7328535" y="72401430"/>
          <a:ext cx="6762750" cy="361950"/>
          <a:chOff x="1964625" y="3599025"/>
          <a:chExt cx="6762750" cy="361950"/>
        </a:xfrm>
      </xdr:grpSpPr>
      <xdr:grpSp>
        <xdr:nvGrpSpPr>
          <xdr:cNvPr id="274652369" name="Shape 56">
            <a:extLst>
              <a:ext uri="{FF2B5EF4-FFF2-40B4-BE49-F238E27FC236}">
                <a16:creationId xmlns:a16="http://schemas.microsoft.com/office/drawing/2014/main" id="{00000000-0008-0000-0000-0000D1DC5E10}"/>
              </a:ext>
            </a:extLst>
          </xdr:cNvPr>
          <xdr:cNvGrpSpPr/>
        </xdr:nvGrpSpPr>
        <xdr:grpSpPr>
          <a:xfrm>
            <a:off x="1964625" y="3599025"/>
            <a:ext cx="6762750" cy="361950"/>
            <a:chOff x="30935" y="16498"/>
            <a:chExt cx="7578981" cy="337909"/>
          </a:xfrm>
        </xdr:grpSpPr>
        <xdr:sp macro="" textlink="">
          <xdr:nvSpPr>
            <xdr:cNvPr id="274652370" name="Shape 4">
              <a:extLst>
                <a:ext uri="{FF2B5EF4-FFF2-40B4-BE49-F238E27FC236}">
                  <a16:creationId xmlns:a16="http://schemas.microsoft.com/office/drawing/2014/main" id="{00000000-0008-0000-0000-0000D2DC5E10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274652371" name="Shape 57">
              <a:extLst>
                <a:ext uri="{FF2B5EF4-FFF2-40B4-BE49-F238E27FC236}">
                  <a16:creationId xmlns:a16="http://schemas.microsoft.com/office/drawing/2014/main" id="{00000000-0008-0000-0000-0000D3DC5E1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274652372" name="Shape 58">
              <a:extLst>
                <a:ext uri="{FF2B5EF4-FFF2-40B4-BE49-F238E27FC236}">
                  <a16:creationId xmlns:a16="http://schemas.microsoft.com/office/drawing/2014/main" id="{00000000-0008-0000-0000-0000D4DC5E1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274652373" name="Shape 59">
              <a:extLst>
                <a:ext uri="{FF2B5EF4-FFF2-40B4-BE49-F238E27FC236}">
                  <a16:creationId xmlns:a16="http://schemas.microsoft.com/office/drawing/2014/main" id="{00000000-0008-0000-0000-0000D5DC5E1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12</xdr:col>
      <xdr:colOff>114300</xdr:colOff>
      <xdr:row>449</xdr:row>
      <xdr:rowOff>47625</xdr:rowOff>
    </xdr:from>
    <xdr:ext cx="6762750" cy="361950"/>
    <xdr:grpSp>
      <xdr:nvGrpSpPr>
        <xdr:cNvPr id="274652374" name="Shape 2">
          <a:extLst>
            <a:ext uri="{FF2B5EF4-FFF2-40B4-BE49-F238E27FC236}">
              <a16:creationId xmlns:a16="http://schemas.microsoft.com/office/drawing/2014/main" id="{00000000-0008-0000-0000-0000D6DC5E10}"/>
            </a:ext>
          </a:extLst>
        </xdr:cNvPr>
        <xdr:cNvGrpSpPr/>
      </xdr:nvGrpSpPr>
      <xdr:grpSpPr>
        <a:xfrm>
          <a:off x="7376160" y="78739365"/>
          <a:ext cx="6762750" cy="361950"/>
          <a:chOff x="1964625" y="3599025"/>
          <a:chExt cx="6762750" cy="361950"/>
        </a:xfrm>
      </xdr:grpSpPr>
      <xdr:grpSp>
        <xdr:nvGrpSpPr>
          <xdr:cNvPr id="274652375" name="Shape 60">
            <a:extLst>
              <a:ext uri="{FF2B5EF4-FFF2-40B4-BE49-F238E27FC236}">
                <a16:creationId xmlns:a16="http://schemas.microsoft.com/office/drawing/2014/main" id="{00000000-0008-0000-0000-0000D7DC5E10}"/>
              </a:ext>
            </a:extLst>
          </xdr:cNvPr>
          <xdr:cNvGrpSpPr/>
        </xdr:nvGrpSpPr>
        <xdr:grpSpPr>
          <a:xfrm>
            <a:off x="1964625" y="3599025"/>
            <a:ext cx="6762750" cy="361950"/>
            <a:chOff x="30935" y="16498"/>
            <a:chExt cx="7578981" cy="337909"/>
          </a:xfrm>
        </xdr:grpSpPr>
        <xdr:sp macro="" textlink="">
          <xdr:nvSpPr>
            <xdr:cNvPr id="274652376" name="Shape 4">
              <a:extLst>
                <a:ext uri="{FF2B5EF4-FFF2-40B4-BE49-F238E27FC236}">
                  <a16:creationId xmlns:a16="http://schemas.microsoft.com/office/drawing/2014/main" id="{00000000-0008-0000-0000-0000D8DC5E10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274652377" name="Shape 61">
              <a:extLst>
                <a:ext uri="{FF2B5EF4-FFF2-40B4-BE49-F238E27FC236}">
                  <a16:creationId xmlns:a16="http://schemas.microsoft.com/office/drawing/2014/main" id="{00000000-0008-0000-0000-0000D9DC5E1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274652378" name="Shape 62">
              <a:extLst>
                <a:ext uri="{FF2B5EF4-FFF2-40B4-BE49-F238E27FC236}">
                  <a16:creationId xmlns:a16="http://schemas.microsoft.com/office/drawing/2014/main" id="{00000000-0008-0000-0000-0000DADC5E1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274652379" name="Shape 63">
              <a:extLst>
                <a:ext uri="{FF2B5EF4-FFF2-40B4-BE49-F238E27FC236}">
                  <a16:creationId xmlns:a16="http://schemas.microsoft.com/office/drawing/2014/main" id="{00000000-0008-0000-0000-0000DBDC5E1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12</xdr:col>
      <xdr:colOff>123825</xdr:colOff>
      <xdr:row>485</xdr:row>
      <xdr:rowOff>95250</xdr:rowOff>
    </xdr:from>
    <xdr:ext cx="6762750" cy="361950"/>
    <xdr:grpSp>
      <xdr:nvGrpSpPr>
        <xdr:cNvPr id="274652380" name="Shape 2">
          <a:extLst>
            <a:ext uri="{FF2B5EF4-FFF2-40B4-BE49-F238E27FC236}">
              <a16:creationId xmlns:a16="http://schemas.microsoft.com/office/drawing/2014/main" id="{00000000-0008-0000-0000-0000DCDC5E10}"/>
            </a:ext>
          </a:extLst>
        </xdr:cNvPr>
        <xdr:cNvGrpSpPr/>
      </xdr:nvGrpSpPr>
      <xdr:grpSpPr>
        <a:xfrm>
          <a:off x="7385685" y="85096350"/>
          <a:ext cx="6762750" cy="361950"/>
          <a:chOff x="1964625" y="3599025"/>
          <a:chExt cx="6762750" cy="361950"/>
        </a:xfrm>
      </xdr:grpSpPr>
      <xdr:grpSp>
        <xdr:nvGrpSpPr>
          <xdr:cNvPr id="64" name="Shape 64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GrpSpPr/>
        </xdr:nvGrpSpPr>
        <xdr:grpSpPr>
          <a:xfrm>
            <a:off x="1964625" y="3599025"/>
            <a:ext cx="6762750" cy="361950"/>
            <a:chOff x="30935" y="16498"/>
            <a:chExt cx="7578981" cy="337909"/>
          </a:xfrm>
        </xdr:grpSpPr>
        <xdr:sp macro="" textlink="">
          <xdr:nvSpPr>
            <xdr:cNvPr id="274652381" name="Shape 4">
              <a:extLst>
                <a:ext uri="{FF2B5EF4-FFF2-40B4-BE49-F238E27FC236}">
                  <a16:creationId xmlns:a16="http://schemas.microsoft.com/office/drawing/2014/main" id="{00000000-0008-0000-0000-0000DDDC5E10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5" name="Shape 65">
              <a:extLst>
                <a:ext uri="{FF2B5EF4-FFF2-40B4-BE49-F238E27FC236}">
                  <a16:creationId xmlns:a16="http://schemas.microsoft.com/office/drawing/2014/main" id="{00000000-0008-0000-0000-00004100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66" name="Shape 66">
              <a:extLst>
                <a:ext uri="{FF2B5EF4-FFF2-40B4-BE49-F238E27FC236}">
                  <a16:creationId xmlns:a16="http://schemas.microsoft.com/office/drawing/2014/main" id="{00000000-0008-0000-0000-00004200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67" name="Shape 67">
              <a:extLst>
                <a:ext uri="{FF2B5EF4-FFF2-40B4-BE49-F238E27FC236}">
                  <a16:creationId xmlns:a16="http://schemas.microsoft.com/office/drawing/2014/main" id="{00000000-0008-0000-0000-00004300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12</xdr:col>
      <xdr:colOff>76200</xdr:colOff>
      <xdr:row>523</xdr:row>
      <xdr:rowOff>47625</xdr:rowOff>
    </xdr:from>
    <xdr:ext cx="6762750" cy="361950"/>
    <xdr:grpSp>
      <xdr:nvGrpSpPr>
        <xdr:cNvPr id="274652382" name="Shape 2">
          <a:extLst>
            <a:ext uri="{FF2B5EF4-FFF2-40B4-BE49-F238E27FC236}">
              <a16:creationId xmlns:a16="http://schemas.microsoft.com/office/drawing/2014/main" id="{00000000-0008-0000-0000-0000DEDC5E10}"/>
            </a:ext>
          </a:extLst>
        </xdr:cNvPr>
        <xdr:cNvGrpSpPr/>
      </xdr:nvGrpSpPr>
      <xdr:grpSpPr>
        <a:xfrm>
          <a:off x="7338060" y="91708605"/>
          <a:ext cx="6762750" cy="361950"/>
          <a:chOff x="1964625" y="3599025"/>
          <a:chExt cx="6762750" cy="361950"/>
        </a:xfrm>
      </xdr:grpSpPr>
      <xdr:grpSp>
        <xdr:nvGrpSpPr>
          <xdr:cNvPr id="68" name="Shape 68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GrpSpPr/>
        </xdr:nvGrpSpPr>
        <xdr:grpSpPr>
          <a:xfrm>
            <a:off x="1964625" y="3599025"/>
            <a:ext cx="6762750" cy="361950"/>
            <a:chOff x="30935" y="16498"/>
            <a:chExt cx="7578981" cy="337909"/>
          </a:xfrm>
        </xdr:grpSpPr>
        <xdr:sp macro="" textlink="">
          <xdr:nvSpPr>
            <xdr:cNvPr id="274652383" name="Shape 4">
              <a:extLst>
                <a:ext uri="{FF2B5EF4-FFF2-40B4-BE49-F238E27FC236}">
                  <a16:creationId xmlns:a16="http://schemas.microsoft.com/office/drawing/2014/main" id="{00000000-0008-0000-0000-0000DFDC5E10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9" name="Shape 69">
              <a:extLst>
                <a:ext uri="{FF2B5EF4-FFF2-40B4-BE49-F238E27FC236}">
                  <a16:creationId xmlns:a16="http://schemas.microsoft.com/office/drawing/2014/main" id="{00000000-0008-0000-0000-00004500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70" name="Shape 70">
              <a:extLst>
                <a:ext uri="{FF2B5EF4-FFF2-40B4-BE49-F238E27FC236}">
                  <a16:creationId xmlns:a16="http://schemas.microsoft.com/office/drawing/2014/main" id="{00000000-0008-0000-0000-00004600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71" name="Shape 71">
              <a:extLst>
                <a:ext uri="{FF2B5EF4-FFF2-40B4-BE49-F238E27FC236}">
                  <a16:creationId xmlns:a16="http://schemas.microsoft.com/office/drawing/2014/main" id="{00000000-0008-0000-0000-00004700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12</xdr:col>
      <xdr:colOff>114300</xdr:colOff>
      <xdr:row>558</xdr:row>
      <xdr:rowOff>76200</xdr:rowOff>
    </xdr:from>
    <xdr:ext cx="6762750" cy="361950"/>
    <xdr:grpSp>
      <xdr:nvGrpSpPr>
        <xdr:cNvPr id="274652384" name="Shape 2">
          <a:extLst>
            <a:ext uri="{FF2B5EF4-FFF2-40B4-BE49-F238E27FC236}">
              <a16:creationId xmlns:a16="http://schemas.microsoft.com/office/drawing/2014/main" id="{00000000-0008-0000-0000-0000E0DC5E10}"/>
            </a:ext>
          </a:extLst>
        </xdr:cNvPr>
        <xdr:cNvGrpSpPr/>
      </xdr:nvGrpSpPr>
      <xdr:grpSpPr>
        <a:xfrm>
          <a:off x="7376160" y="97871280"/>
          <a:ext cx="6762750" cy="361950"/>
          <a:chOff x="1964625" y="3599025"/>
          <a:chExt cx="6762750" cy="361950"/>
        </a:xfrm>
      </xdr:grpSpPr>
      <xdr:grpSp>
        <xdr:nvGrpSpPr>
          <xdr:cNvPr id="72" name="Shape 72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GrpSpPr/>
        </xdr:nvGrpSpPr>
        <xdr:grpSpPr>
          <a:xfrm>
            <a:off x="1964625" y="3599025"/>
            <a:ext cx="6762750" cy="361950"/>
            <a:chOff x="30935" y="16498"/>
            <a:chExt cx="7578981" cy="337909"/>
          </a:xfrm>
        </xdr:grpSpPr>
        <xdr:sp macro="" textlink="">
          <xdr:nvSpPr>
            <xdr:cNvPr id="274652385" name="Shape 4">
              <a:extLst>
                <a:ext uri="{FF2B5EF4-FFF2-40B4-BE49-F238E27FC236}">
                  <a16:creationId xmlns:a16="http://schemas.microsoft.com/office/drawing/2014/main" id="{00000000-0008-0000-0000-0000E1DC5E10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73" name="Shape 73">
              <a:extLst>
                <a:ext uri="{FF2B5EF4-FFF2-40B4-BE49-F238E27FC236}">
                  <a16:creationId xmlns:a16="http://schemas.microsoft.com/office/drawing/2014/main" id="{00000000-0008-0000-0000-00004900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74" name="Shape 74">
              <a:extLst>
                <a:ext uri="{FF2B5EF4-FFF2-40B4-BE49-F238E27FC236}">
                  <a16:creationId xmlns:a16="http://schemas.microsoft.com/office/drawing/2014/main" id="{00000000-0008-0000-0000-00004A00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75" name="Shape 75">
              <a:extLst>
                <a:ext uri="{FF2B5EF4-FFF2-40B4-BE49-F238E27FC236}">
                  <a16:creationId xmlns:a16="http://schemas.microsoft.com/office/drawing/2014/main" id="{00000000-0008-0000-0000-00004B00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12</xdr:col>
      <xdr:colOff>66675</xdr:colOff>
      <xdr:row>595</xdr:row>
      <xdr:rowOff>0</xdr:rowOff>
    </xdr:from>
    <xdr:ext cx="6762750" cy="361950"/>
    <xdr:grpSp>
      <xdr:nvGrpSpPr>
        <xdr:cNvPr id="274652386" name="Shape 2">
          <a:extLst>
            <a:ext uri="{FF2B5EF4-FFF2-40B4-BE49-F238E27FC236}">
              <a16:creationId xmlns:a16="http://schemas.microsoft.com/office/drawing/2014/main" id="{00000000-0008-0000-0000-0000E2DC5E10}"/>
            </a:ext>
          </a:extLst>
        </xdr:cNvPr>
        <xdr:cNvGrpSpPr/>
      </xdr:nvGrpSpPr>
      <xdr:grpSpPr>
        <a:xfrm>
          <a:off x="7328535" y="104279700"/>
          <a:ext cx="6762750" cy="361950"/>
          <a:chOff x="1964625" y="3599025"/>
          <a:chExt cx="6762750" cy="361950"/>
        </a:xfrm>
      </xdr:grpSpPr>
      <xdr:grpSp>
        <xdr:nvGrpSpPr>
          <xdr:cNvPr id="76" name="Shape 76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GrpSpPr/>
        </xdr:nvGrpSpPr>
        <xdr:grpSpPr>
          <a:xfrm>
            <a:off x="1964625" y="3599025"/>
            <a:ext cx="6762750" cy="361950"/>
            <a:chOff x="30935" y="16498"/>
            <a:chExt cx="7578981" cy="337909"/>
          </a:xfrm>
        </xdr:grpSpPr>
        <xdr:sp macro="" textlink="">
          <xdr:nvSpPr>
            <xdr:cNvPr id="274652387" name="Shape 4">
              <a:extLst>
                <a:ext uri="{FF2B5EF4-FFF2-40B4-BE49-F238E27FC236}">
                  <a16:creationId xmlns:a16="http://schemas.microsoft.com/office/drawing/2014/main" id="{00000000-0008-0000-0000-0000E3DC5E10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77" name="Shape 77">
              <a:extLst>
                <a:ext uri="{FF2B5EF4-FFF2-40B4-BE49-F238E27FC236}">
                  <a16:creationId xmlns:a16="http://schemas.microsoft.com/office/drawing/2014/main" id="{00000000-0008-0000-0000-00004D00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78" name="Shape 78">
              <a:extLst>
                <a:ext uri="{FF2B5EF4-FFF2-40B4-BE49-F238E27FC236}">
                  <a16:creationId xmlns:a16="http://schemas.microsoft.com/office/drawing/2014/main" id="{00000000-0008-0000-0000-00004E00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79" name="Shape 79">
              <a:extLst>
                <a:ext uri="{FF2B5EF4-FFF2-40B4-BE49-F238E27FC236}">
                  <a16:creationId xmlns:a16="http://schemas.microsoft.com/office/drawing/2014/main" id="{00000000-0008-0000-0000-00004F00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12</xdr:col>
      <xdr:colOff>114300</xdr:colOff>
      <xdr:row>625</xdr:row>
      <xdr:rowOff>66675</xdr:rowOff>
    </xdr:from>
    <xdr:ext cx="6762750" cy="361950"/>
    <xdr:grpSp>
      <xdr:nvGrpSpPr>
        <xdr:cNvPr id="274652388" name="Shape 2">
          <a:extLst>
            <a:ext uri="{FF2B5EF4-FFF2-40B4-BE49-F238E27FC236}">
              <a16:creationId xmlns:a16="http://schemas.microsoft.com/office/drawing/2014/main" id="{00000000-0008-0000-0000-0000E4DC5E10}"/>
            </a:ext>
          </a:extLst>
        </xdr:cNvPr>
        <xdr:cNvGrpSpPr/>
      </xdr:nvGrpSpPr>
      <xdr:grpSpPr>
        <a:xfrm>
          <a:off x="7376160" y="109604175"/>
          <a:ext cx="6762750" cy="361950"/>
          <a:chOff x="1964625" y="3599025"/>
          <a:chExt cx="6762750" cy="361950"/>
        </a:xfrm>
      </xdr:grpSpPr>
      <xdr:grpSp>
        <xdr:nvGrpSpPr>
          <xdr:cNvPr id="80" name="Shape 80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GrpSpPr/>
        </xdr:nvGrpSpPr>
        <xdr:grpSpPr>
          <a:xfrm>
            <a:off x="1964625" y="3599025"/>
            <a:ext cx="6762750" cy="361950"/>
            <a:chOff x="30935" y="16498"/>
            <a:chExt cx="7578981" cy="337909"/>
          </a:xfrm>
        </xdr:grpSpPr>
        <xdr:sp macro="" textlink="">
          <xdr:nvSpPr>
            <xdr:cNvPr id="274652389" name="Shape 4">
              <a:extLst>
                <a:ext uri="{FF2B5EF4-FFF2-40B4-BE49-F238E27FC236}">
                  <a16:creationId xmlns:a16="http://schemas.microsoft.com/office/drawing/2014/main" id="{00000000-0008-0000-0000-0000E5DC5E10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81" name="Shape 81">
              <a:extLst>
                <a:ext uri="{FF2B5EF4-FFF2-40B4-BE49-F238E27FC236}">
                  <a16:creationId xmlns:a16="http://schemas.microsoft.com/office/drawing/2014/main" id="{00000000-0008-0000-0000-00005100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82" name="Shape 82">
              <a:extLst>
                <a:ext uri="{FF2B5EF4-FFF2-40B4-BE49-F238E27FC236}">
                  <a16:creationId xmlns:a16="http://schemas.microsoft.com/office/drawing/2014/main" id="{00000000-0008-0000-0000-00005200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83" name="Shape 83">
              <a:extLst>
                <a:ext uri="{FF2B5EF4-FFF2-40B4-BE49-F238E27FC236}">
                  <a16:creationId xmlns:a16="http://schemas.microsoft.com/office/drawing/2014/main" id="{00000000-0008-0000-0000-00005300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285750</xdr:colOff>
      <xdr:row>656</xdr:row>
      <xdr:rowOff>66675</xdr:rowOff>
    </xdr:from>
    <xdr:ext cx="6734175" cy="361950"/>
    <xdr:grpSp>
      <xdr:nvGrpSpPr>
        <xdr:cNvPr id="274652390" name="Shape 2">
          <a:extLst>
            <a:ext uri="{FF2B5EF4-FFF2-40B4-BE49-F238E27FC236}">
              <a16:creationId xmlns:a16="http://schemas.microsoft.com/office/drawing/2014/main" id="{00000000-0008-0000-0000-0000E6DC5E10}"/>
            </a:ext>
          </a:extLst>
        </xdr:cNvPr>
        <xdr:cNvGrpSpPr/>
      </xdr:nvGrpSpPr>
      <xdr:grpSpPr>
        <a:xfrm>
          <a:off x="6968490" y="115037235"/>
          <a:ext cx="6734175" cy="361950"/>
          <a:chOff x="1978913" y="3599025"/>
          <a:chExt cx="6734175" cy="361950"/>
        </a:xfrm>
      </xdr:grpSpPr>
      <xdr:grpSp>
        <xdr:nvGrpSpPr>
          <xdr:cNvPr id="84" name="Shape 84">
            <a:extLst>
              <a:ext uri="{FF2B5EF4-FFF2-40B4-BE49-F238E27FC236}">
                <a16:creationId xmlns:a16="http://schemas.microsoft.com/office/drawing/2014/main" id="{00000000-0008-0000-0000-000054000000}"/>
              </a:ext>
            </a:extLst>
          </xdr:cNvPr>
          <xdr:cNvGrpSpPr/>
        </xdr:nvGrpSpPr>
        <xdr:grpSpPr>
          <a:xfrm>
            <a:off x="1978913" y="3599025"/>
            <a:ext cx="6734175" cy="361950"/>
            <a:chOff x="30935" y="16498"/>
            <a:chExt cx="7578981" cy="337909"/>
          </a:xfrm>
        </xdr:grpSpPr>
        <xdr:sp macro="" textlink="">
          <xdr:nvSpPr>
            <xdr:cNvPr id="274652391" name="Shape 4">
              <a:extLst>
                <a:ext uri="{FF2B5EF4-FFF2-40B4-BE49-F238E27FC236}">
                  <a16:creationId xmlns:a16="http://schemas.microsoft.com/office/drawing/2014/main" id="{00000000-0008-0000-0000-0000E7DC5E10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85" name="Shape 85">
              <a:extLst>
                <a:ext uri="{FF2B5EF4-FFF2-40B4-BE49-F238E27FC236}">
                  <a16:creationId xmlns:a16="http://schemas.microsoft.com/office/drawing/2014/main" id="{00000000-0008-0000-0000-00005500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86" name="Shape 86">
              <a:extLst>
                <a:ext uri="{FF2B5EF4-FFF2-40B4-BE49-F238E27FC236}">
                  <a16:creationId xmlns:a16="http://schemas.microsoft.com/office/drawing/2014/main" id="{00000000-0008-0000-0000-00005600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87" name="Shape 87">
              <a:extLst>
                <a:ext uri="{FF2B5EF4-FFF2-40B4-BE49-F238E27FC236}">
                  <a16:creationId xmlns:a16="http://schemas.microsoft.com/office/drawing/2014/main" id="{00000000-0008-0000-0000-00005700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95250</xdr:colOff>
      <xdr:row>2</xdr:row>
      <xdr:rowOff>104775</xdr:rowOff>
    </xdr:from>
    <xdr:ext cx="7839075" cy="3476625"/>
    <xdr:graphicFrame macro="">
      <xdr:nvGraphicFramePr>
        <xdr:cNvPr id="1388490891" name="Chart 22">
          <a:extLst>
            <a:ext uri="{FF2B5EF4-FFF2-40B4-BE49-F238E27FC236}">
              <a16:creationId xmlns:a16="http://schemas.microsoft.com/office/drawing/2014/main" id="{00000000-0008-0000-0100-00008BB0C2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10</xdr:col>
      <xdr:colOff>161925</xdr:colOff>
      <xdr:row>33</xdr:row>
      <xdr:rowOff>133350</xdr:rowOff>
    </xdr:from>
    <xdr:ext cx="7839075" cy="3476625"/>
    <xdr:graphicFrame macro="">
      <xdr:nvGraphicFramePr>
        <xdr:cNvPr id="2066575655" name="Chart 23">
          <a:extLst>
            <a:ext uri="{FF2B5EF4-FFF2-40B4-BE49-F238E27FC236}">
              <a16:creationId xmlns:a16="http://schemas.microsoft.com/office/drawing/2014/main" id="{00000000-0008-0000-0100-000027712D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10</xdr:col>
      <xdr:colOff>171450</xdr:colOff>
      <xdr:row>59</xdr:row>
      <xdr:rowOff>152400</xdr:rowOff>
    </xdr:from>
    <xdr:ext cx="7839075" cy="3467100"/>
    <xdr:graphicFrame macro="">
      <xdr:nvGraphicFramePr>
        <xdr:cNvPr id="1210459563" name="Chart 24">
          <a:extLst>
            <a:ext uri="{FF2B5EF4-FFF2-40B4-BE49-F238E27FC236}">
              <a16:creationId xmlns:a16="http://schemas.microsoft.com/office/drawing/2014/main" id="{00000000-0008-0000-0100-0000AB2526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10</xdr:col>
      <xdr:colOff>257175</xdr:colOff>
      <xdr:row>765</xdr:row>
      <xdr:rowOff>66675</xdr:rowOff>
    </xdr:from>
    <xdr:ext cx="7839075" cy="3476625"/>
    <xdr:graphicFrame macro="">
      <xdr:nvGraphicFramePr>
        <xdr:cNvPr id="665515697" name="Chart 25">
          <a:extLst>
            <a:ext uri="{FF2B5EF4-FFF2-40B4-BE49-F238E27FC236}">
              <a16:creationId xmlns:a16="http://schemas.microsoft.com/office/drawing/2014/main" id="{00000000-0008-0000-0100-0000B1F6AA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10</xdr:col>
      <xdr:colOff>114300</xdr:colOff>
      <xdr:row>92</xdr:row>
      <xdr:rowOff>9525</xdr:rowOff>
    </xdr:from>
    <xdr:ext cx="7839075" cy="3476625"/>
    <xdr:graphicFrame macro="">
      <xdr:nvGraphicFramePr>
        <xdr:cNvPr id="1544980417" name="Chart 26">
          <a:extLst>
            <a:ext uri="{FF2B5EF4-FFF2-40B4-BE49-F238E27FC236}">
              <a16:creationId xmlns:a16="http://schemas.microsoft.com/office/drawing/2014/main" id="{00000000-0008-0000-0100-0000C18716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10</xdr:col>
      <xdr:colOff>85725</xdr:colOff>
      <xdr:row>126</xdr:row>
      <xdr:rowOff>123825</xdr:rowOff>
    </xdr:from>
    <xdr:ext cx="7839075" cy="3476625"/>
    <xdr:graphicFrame macro="">
      <xdr:nvGraphicFramePr>
        <xdr:cNvPr id="397475387" name="Chart 27">
          <a:extLst>
            <a:ext uri="{FF2B5EF4-FFF2-40B4-BE49-F238E27FC236}">
              <a16:creationId xmlns:a16="http://schemas.microsoft.com/office/drawing/2014/main" id="{00000000-0008-0000-0100-00003BFEB0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10</xdr:col>
      <xdr:colOff>95250</xdr:colOff>
      <xdr:row>163</xdr:row>
      <xdr:rowOff>47625</xdr:rowOff>
    </xdr:from>
    <xdr:ext cx="7839075" cy="3476625"/>
    <xdr:graphicFrame macro="">
      <xdr:nvGraphicFramePr>
        <xdr:cNvPr id="938986369" name="Chart 28">
          <a:extLst>
            <a:ext uri="{FF2B5EF4-FFF2-40B4-BE49-F238E27FC236}">
              <a16:creationId xmlns:a16="http://schemas.microsoft.com/office/drawing/2014/main" id="{00000000-0008-0000-0100-000081CBF7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oneCellAnchor>
  <xdr:oneCellAnchor>
    <xdr:from>
      <xdr:col>10</xdr:col>
      <xdr:colOff>85725</xdr:colOff>
      <xdr:row>197</xdr:row>
      <xdr:rowOff>142875</xdr:rowOff>
    </xdr:from>
    <xdr:ext cx="7839075" cy="3476625"/>
    <xdr:graphicFrame macro="">
      <xdr:nvGraphicFramePr>
        <xdr:cNvPr id="1760701749" name="Chart 29">
          <a:extLst>
            <a:ext uri="{FF2B5EF4-FFF2-40B4-BE49-F238E27FC236}">
              <a16:creationId xmlns:a16="http://schemas.microsoft.com/office/drawing/2014/main" id="{00000000-0008-0000-0100-0000352DF2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oneCellAnchor>
  <xdr:oneCellAnchor>
    <xdr:from>
      <xdr:col>10</xdr:col>
      <xdr:colOff>95250</xdr:colOff>
      <xdr:row>228</xdr:row>
      <xdr:rowOff>47625</xdr:rowOff>
    </xdr:from>
    <xdr:ext cx="7839075" cy="3476625"/>
    <xdr:graphicFrame macro="">
      <xdr:nvGraphicFramePr>
        <xdr:cNvPr id="347293011" name="Chart 30">
          <a:extLst>
            <a:ext uri="{FF2B5EF4-FFF2-40B4-BE49-F238E27FC236}">
              <a16:creationId xmlns:a16="http://schemas.microsoft.com/office/drawing/2014/main" id="{00000000-0008-0000-0100-00005345B3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oneCellAnchor>
  <xdr:oneCellAnchor>
    <xdr:from>
      <xdr:col>10</xdr:col>
      <xdr:colOff>95250</xdr:colOff>
      <xdr:row>261</xdr:row>
      <xdr:rowOff>9525</xdr:rowOff>
    </xdr:from>
    <xdr:ext cx="7839075" cy="3476625"/>
    <xdr:graphicFrame macro="">
      <xdr:nvGraphicFramePr>
        <xdr:cNvPr id="1393302857" name="Chart 31">
          <a:extLst>
            <a:ext uri="{FF2B5EF4-FFF2-40B4-BE49-F238E27FC236}">
              <a16:creationId xmlns:a16="http://schemas.microsoft.com/office/drawing/2014/main" id="{00000000-0008-0000-0100-0000491D0C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oneCellAnchor>
  <xdr:oneCellAnchor>
    <xdr:from>
      <xdr:col>10</xdr:col>
      <xdr:colOff>95250</xdr:colOff>
      <xdr:row>292</xdr:row>
      <xdr:rowOff>66675</xdr:rowOff>
    </xdr:from>
    <xdr:ext cx="7839075" cy="3476625"/>
    <xdr:graphicFrame macro="">
      <xdr:nvGraphicFramePr>
        <xdr:cNvPr id="2062524854" name="Chart 32">
          <a:extLst>
            <a:ext uri="{FF2B5EF4-FFF2-40B4-BE49-F238E27FC236}">
              <a16:creationId xmlns:a16="http://schemas.microsoft.com/office/drawing/2014/main" id="{00000000-0008-0000-0100-0000B6A1EF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 fLocksWithSheet="0"/>
  </xdr:oneCellAnchor>
  <xdr:oneCellAnchor>
    <xdr:from>
      <xdr:col>10</xdr:col>
      <xdr:colOff>57150</xdr:colOff>
      <xdr:row>324</xdr:row>
      <xdr:rowOff>142875</xdr:rowOff>
    </xdr:from>
    <xdr:ext cx="7839075" cy="3476625"/>
    <xdr:graphicFrame macro="">
      <xdr:nvGraphicFramePr>
        <xdr:cNvPr id="435610698" name="Chart 33">
          <a:extLst>
            <a:ext uri="{FF2B5EF4-FFF2-40B4-BE49-F238E27FC236}">
              <a16:creationId xmlns:a16="http://schemas.microsoft.com/office/drawing/2014/main" id="{00000000-0008-0000-0100-00004AE4F6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 fLocksWithSheet="0"/>
  </xdr:oneCellAnchor>
  <xdr:oneCellAnchor>
    <xdr:from>
      <xdr:col>10</xdr:col>
      <xdr:colOff>47625</xdr:colOff>
      <xdr:row>361</xdr:row>
      <xdr:rowOff>142875</xdr:rowOff>
    </xdr:from>
    <xdr:ext cx="7839075" cy="3476625"/>
    <xdr:graphicFrame macro="">
      <xdr:nvGraphicFramePr>
        <xdr:cNvPr id="1072375189" name="Chart 34">
          <a:extLst>
            <a:ext uri="{FF2B5EF4-FFF2-40B4-BE49-F238E27FC236}">
              <a16:creationId xmlns:a16="http://schemas.microsoft.com/office/drawing/2014/main" id="{00000000-0008-0000-0100-00009525EB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 fLocksWithSheet="0"/>
  </xdr:oneCellAnchor>
  <xdr:oneCellAnchor>
    <xdr:from>
      <xdr:col>10</xdr:col>
      <xdr:colOff>57150</xdr:colOff>
      <xdr:row>406</xdr:row>
      <xdr:rowOff>9525</xdr:rowOff>
    </xdr:from>
    <xdr:ext cx="7839075" cy="3476625"/>
    <xdr:graphicFrame macro="">
      <xdr:nvGraphicFramePr>
        <xdr:cNvPr id="835048881" name="Chart 35">
          <a:extLst>
            <a:ext uri="{FF2B5EF4-FFF2-40B4-BE49-F238E27FC236}">
              <a16:creationId xmlns:a16="http://schemas.microsoft.com/office/drawing/2014/main" id="{00000000-0008-0000-0100-0000B1D5C5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 fLocksWithSheet="0"/>
  </xdr:oneCellAnchor>
  <xdr:oneCellAnchor>
    <xdr:from>
      <xdr:col>10</xdr:col>
      <xdr:colOff>133350</xdr:colOff>
      <xdr:row>446</xdr:row>
      <xdr:rowOff>123825</xdr:rowOff>
    </xdr:from>
    <xdr:ext cx="7839075" cy="3476625"/>
    <xdr:graphicFrame macro="">
      <xdr:nvGraphicFramePr>
        <xdr:cNvPr id="1154612877" name="Chart 36">
          <a:extLst>
            <a:ext uri="{FF2B5EF4-FFF2-40B4-BE49-F238E27FC236}">
              <a16:creationId xmlns:a16="http://schemas.microsoft.com/office/drawing/2014/main" id="{00000000-0008-0000-0100-00008DFED1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 fLocksWithSheet="0"/>
  </xdr:oneCellAnchor>
  <xdr:oneCellAnchor>
    <xdr:from>
      <xdr:col>10</xdr:col>
      <xdr:colOff>123825</xdr:colOff>
      <xdr:row>482</xdr:row>
      <xdr:rowOff>123825</xdr:rowOff>
    </xdr:from>
    <xdr:ext cx="7839075" cy="3476625"/>
    <xdr:graphicFrame macro="">
      <xdr:nvGraphicFramePr>
        <xdr:cNvPr id="1005671494" name="Chart 37">
          <a:extLst>
            <a:ext uri="{FF2B5EF4-FFF2-40B4-BE49-F238E27FC236}">
              <a16:creationId xmlns:a16="http://schemas.microsoft.com/office/drawing/2014/main" id="{00000000-0008-0000-0100-00004654F1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 fLocksWithSheet="0"/>
  </xdr:oneCellAnchor>
  <xdr:oneCellAnchor>
    <xdr:from>
      <xdr:col>10</xdr:col>
      <xdr:colOff>190500</xdr:colOff>
      <xdr:row>518</xdr:row>
      <xdr:rowOff>66675</xdr:rowOff>
    </xdr:from>
    <xdr:ext cx="7839075" cy="3476625"/>
    <xdr:graphicFrame macro="">
      <xdr:nvGraphicFramePr>
        <xdr:cNvPr id="1711082825" name="Chart 38">
          <a:extLst>
            <a:ext uri="{FF2B5EF4-FFF2-40B4-BE49-F238E27FC236}">
              <a16:creationId xmlns:a16="http://schemas.microsoft.com/office/drawing/2014/main" id="{00000000-0008-0000-0100-0000490DFD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 fLocksWithSheet="0"/>
  </xdr:oneCellAnchor>
  <xdr:oneCellAnchor>
    <xdr:from>
      <xdr:col>10</xdr:col>
      <xdr:colOff>180975</xdr:colOff>
      <xdr:row>558</xdr:row>
      <xdr:rowOff>38100</xdr:rowOff>
    </xdr:from>
    <xdr:ext cx="7839075" cy="3476625"/>
    <xdr:graphicFrame macro="">
      <xdr:nvGraphicFramePr>
        <xdr:cNvPr id="1002778875" name="Chart 39">
          <a:extLst>
            <a:ext uri="{FF2B5EF4-FFF2-40B4-BE49-F238E27FC236}">
              <a16:creationId xmlns:a16="http://schemas.microsoft.com/office/drawing/2014/main" id="{00000000-0008-0000-0100-0000FB30C5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 fLocksWithSheet="0"/>
  </xdr:oneCellAnchor>
  <xdr:oneCellAnchor>
    <xdr:from>
      <xdr:col>10</xdr:col>
      <xdr:colOff>142875</xdr:colOff>
      <xdr:row>594</xdr:row>
      <xdr:rowOff>38100</xdr:rowOff>
    </xdr:from>
    <xdr:ext cx="7905750" cy="3476625"/>
    <xdr:graphicFrame macro="">
      <xdr:nvGraphicFramePr>
        <xdr:cNvPr id="1369585004" name="Chart 40">
          <a:extLst>
            <a:ext uri="{FF2B5EF4-FFF2-40B4-BE49-F238E27FC236}">
              <a16:creationId xmlns:a16="http://schemas.microsoft.com/office/drawing/2014/main" id="{00000000-0008-0000-0100-00006C35A2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 fLocksWithSheet="0"/>
  </xdr:oneCellAnchor>
  <xdr:oneCellAnchor>
    <xdr:from>
      <xdr:col>10</xdr:col>
      <xdr:colOff>133350</xdr:colOff>
      <xdr:row>630</xdr:row>
      <xdr:rowOff>161925</xdr:rowOff>
    </xdr:from>
    <xdr:ext cx="7905750" cy="3467100"/>
    <xdr:graphicFrame macro="">
      <xdr:nvGraphicFramePr>
        <xdr:cNvPr id="1670163898" name="Chart 41">
          <a:extLst>
            <a:ext uri="{FF2B5EF4-FFF2-40B4-BE49-F238E27FC236}">
              <a16:creationId xmlns:a16="http://schemas.microsoft.com/office/drawing/2014/main" id="{00000000-0008-0000-0100-0000BAAD8C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 fLocksWithSheet="0"/>
  </xdr:oneCellAnchor>
  <xdr:oneCellAnchor>
    <xdr:from>
      <xdr:col>10</xdr:col>
      <xdr:colOff>190500</xdr:colOff>
      <xdr:row>666</xdr:row>
      <xdr:rowOff>66675</xdr:rowOff>
    </xdr:from>
    <xdr:ext cx="7839075" cy="3476625"/>
    <xdr:graphicFrame macro="">
      <xdr:nvGraphicFramePr>
        <xdr:cNvPr id="147184670" name="Chart 42">
          <a:extLst>
            <a:ext uri="{FF2B5EF4-FFF2-40B4-BE49-F238E27FC236}">
              <a16:creationId xmlns:a16="http://schemas.microsoft.com/office/drawing/2014/main" id="{00000000-0008-0000-0100-00001EDCC5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 fLocksWithSheet="0"/>
  </xdr:oneCellAnchor>
  <xdr:oneCellAnchor>
    <xdr:from>
      <xdr:col>10</xdr:col>
      <xdr:colOff>142875</xdr:colOff>
      <xdr:row>699</xdr:row>
      <xdr:rowOff>57150</xdr:rowOff>
    </xdr:from>
    <xdr:ext cx="7839075" cy="3476625"/>
    <xdr:graphicFrame macro="">
      <xdr:nvGraphicFramePr>
        <xdr:cNvPr id="1045225766" name="Chart 43">
          <a:extLst>
            <a:ext uri="{FF2B5EF4-FFF2-40B4-BE49-F238E27FC236}">
              <a16:creationId xmlns:a16="http://schemas.microsoft.com/office/drawing/2014/main" id="{00000000-0008-0000-0100-000026E14C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 fLocksWithSheet="0"/>
  </xdr:oneCellAnchor>
  <xdr:oneCellAnchor>
    <xdr:from>
      <xdr:col>10</xdr:col>
      <xdr:colOff>304800</xdr:colOff>
      <xdr:row>792</xdr:row>
      <xdr:rowOff>171450</xdr:rowOff>
    </xdr:from>
    <xdr:ext cx="7839075" cy="3467100"/>
    <xdr:graphicFrame macro="">
      <xdr:nvGraphicFramePr>
        <xdr:cNvPr id="1112399201" name="Chart 44">
          <a:extLst>
            <a:ext uri="{FF2B5EF4-FFF2-40B4-BE49-F238E27FC236}">
              <a16:creationId xmlns:a16="http://schemas.microsoft.com/office/drawing/2014/main" id="{00000000-0008-0000-0100-000061DD4D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 fLocksWithSheet="0"/>
  </xdr:oneCellAnchor>
  <xdr:oneCellAnchor>
    <xdr:from>
      <xdr:col>10</xdr:col>
      <xdr:colOff>304800</xdr:colOff>
      <xdr:row>829</xdr:row>
      <xdr:rowOff>66675</xdr:rowOff>
    </xdr:from>
    <xdr:ext cx="7839075" cy="3476625"/>
    <xdr:graphicFrame macro="">
      <xdr:nvGraphicFramePr>
        <xdr:cNvPr id="602919795" name="Chart 45">
          <a:extLst>
            <a:ext uri="{FF2B5EF4-FFF2-40B4-BE49-F238E27FC236}">
              <a16:creationId xmlns:a16="http://schemas.microsoft.com/office/drawing/2014/main" id="{00000000-0008-0000-0100-000073D3EF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 fLocksWithSheet="0"/>
  </xdr:oneCellAnchor>
  <xdr:oneCellAnchor>
    <xdr:from>
      <xdr:col>10</xdr:col>
      <xdr:colOff>276225</xdr:colOff>
      <xdr:row>863</xdr:row>
      <xdr:rowOff>123825</xdr:rowOff>
    </xdr:from>
    <xdr:ext cx="7839075" cy="3476625"/>
    <xdr:graphicFrame macro="">
      <xdr:nvGraphicFramePr>
        <xdr:cNvPr id="1502668770" name="Chart 46">
          <a:extLst>
            <a:ext uri="{FF2B5EF4-FFF2-40B4-BE49-F238E27FC236}">
              <a16:creationId xmlns:a16="http://schemas.microsoft.com/office/drawing/2014/main" id="{00000000-0008-0000-0100-0000E2E790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 fLocksWithSheet="0"/>
  </xdr:oneCellAnchor>
  <xdr:oneCellAnchor>
    <xdr:from>
      <xdr:col>10</xdr:col>
      <xdr:colOff>276225</xdr:colOff>
      <xdr:row>901</xdr:row>
      <xdr:rowOff>19050</xdr:rowOff>
    </xdr:from>
    <xdr:ext cx="7839075" cy="3476625"/>
    <xdr:graphicFrame macro="">
      <xdr:nvGraphicFramePr>
        <xdr:cNvPr id="994987532" name="Chart 47">
          <a:extLst>
            <a:ext uri="{FF2B5EF4-FFF2-40B4-BE49-F238E27FC236}">
              <a16:creationId xmlns:a16="http://schemas.microsoft.com/office/drawing/2014/main" id="{00000000-0008-0000-0100-00000C4E4E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 fLocksWithSheet="0"/>
  </xdr:oneCellAnchor>
  <xdr:oneCellAnchor>
    <xdr:from>
      <xdr:col>10</xdr:col>
      <xdr:colOff>219075</xdr:colOff>
      <xdr:row>936</xdr:row>
      <xdr:rowOff>85725</xdr:rowOff>
    </xdr:from>
    <xdr:ext cx="7839075" cy="3476625"/>
    <xdr:graphicFrame macro="">
      <xdr:nvGraphicFramePr>
        <xdr:cNvPr id="2084683907" name="Chart 48">
          <a:extLst>
            <a:ext uri="{FF2B5EF4-FFF2-40B4-BE49-F238E27FC236}">
              <a16:creationId xmlns:a16="http://schemas.microsoft.com/office/drawing/2014/main" id="{00000000-0008-0000-0100-000083C041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 fLocksWithSheet="0"/>
  </xdr:oneCellAnchor>
  <xdr:oneCellAnchor>
    <xdr:from>
      <xdr:col>10</xdr:col>
      <xdr:colOff>228600</xdr:colOff>
      <xdr:row>971</xdr:row>
      <xdr:rowOff>123825</xdr:rowOff>
    </xdr:from>
    <xdr:ext cx="7839075" cy="3476625"/>
    <xdr:graphicFrame macro="">
      <xdr:nvGraphicFramePr>
        <xdr:cNvPr id="1277950728" name="Chart 49">
          <a:extLst>
            <a:ext uri="{FF2B5EF4-FFF2-40B4-BE49-F238E27FC236}">
              <a16:creationId xmlns:a16="http://schemas.microsoft.com/office/drawing/2014/main" id="{00000000-0008-0000-0100-000008FB2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 fLocksWithSheet="0"/>
  </xdr:oneCellAnchor>
  <xdr:oneCellAnchor>
    <xdr:from>
      <xdr:col>10</xdr:col>
      <xdr:colOff>219075</xdr:colOff>
      <xdr:row>1003</xdr:row>
      <xdr:rowOff>133350</xdr:rowOff>
    </xdr:from>
    <xdr:ext cx="7839075" cy="3476625"/>
    <xdr:graphicFrame macro="">
      <xdr:nvGraphicFramePr>
        <xdr:cNvPr id="902078674" name="Chart 50">
          <a:extLst>
            <a:ext uri="{FF2B5EF4-FFF2-40B4-BE49-F238E27FC236}">
              <a16:creationId xmlns:a16="http://schemas.microsoft.com/office/drawing/2014/main" id="{00000000-0008-0000-0100-0000D2A0C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 fLocksWithSheet="0"/>
  </xdr:oneCellAnchor>
  <xdr:oneCellAnchor>
    <xdr:from>
      <xdr:col>10</xdr:col>
      <xdr:colOff>238125</xdr:colOff>
      <xdr:row>1036</xdr:row>
      <xdr:rowOff>28575</xdr:rowOff>
    </xdr:from>
    <xdr:ext cx="7839075" cy="3476625"/>
    <xdr:graphicFrame macro="">
      <xdr:nvGraphicFramePr>
        <xdr:cNvPr id="43583909" name="Chart 51">
          <a:extLst>
            <a:ext uri="{FF2B5EF4-FFF2-40B4-BE49-F238E27FC236}">
              <a16:creationId xmlns:a16="http://schemas.microsoft.com/office/drawing/2014/main" id="{00000000-0008-0000-0100-0000A50999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 fLocksWithSheet="0"/>
  </xdr:oneCellAnchor>
  <xdr:oneCellAnchor>
    <xdr:from>
      <xdr:col>10</xdr:col>
      <xdr:colOff>171450</xdr:colOff>
      <xdr:row>1065</xdr:row>
      <xdr:rowOff>57150</xdr:rowOff>
    </xdr:from>
    <xdr:ext cx="7839075" cy="3476625"/>
    <xdr:graphicFrame macro="">
      <xdr:nvGraphicFramePr>
        <xdr:cNvPr id="1349874453" name="Chart 52">
          <a:extLst>
            <a:ext uri="{FF2B5EF4-FFF2-40B4-BE49-F238E27FC236}">
              <a16:creationId xmlns:a16="http://schemas.microsoft.com/office/drawing/2014/main" id="{00000000-0008-0000-0100-0000157375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 fLocksWithSheet="0"/>
  </xdr:oneCellAnchor>
  <xdr:oneCellAnchor>
    <xdr:from>
      <xdr:col>10</xdr:col>
      <xdr:colOff>200025</xdr:colOff>
      <xdr:row>1094</xdr:row>
      <xdr:rowOff>95250</xdr:rowOff>
    </xdr:from>
    <xdr:ext cx="7839075" cy="3476625"/>
    <xdr:graphicFrame macro="">
      <xdr:nvGraphicFramePr>
        <xdr:cNvPr id="384186028" name="Chart 53">
          <a:extLst>
            <a:ext uri="{FF2B5EF4-FFF2-40B4-BE49-F238E27FC236}">
              <a16:creationId xmlns:a16="http://schemas.microsoft.com/office/drawing/2014/main" id="{00000000-0008-0000-0100-0000AC36E6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 fLocksWithSheet="0"/>
  </xdr:oneCellAnchor>
  <xdr:oneCellAnchor>
    <xdr:from>
      <xdr:col>10</xdr:col>
      <xdr:colOff>295275</xdr:colOff>
      <xdr:row>1122</xdr:row>
      <xdr:rowOff>85725</xdr:rowOff>
    </xdr:from>
    <xdr:ext cx="7839075" cy="3476625"/>
    <xdr:graphicFrame macro="">
      <xdr:nvGraphicFramePr>
        <xdr:cNvPr id="1254644575" name="Chart 54">
          <a:extLst>
            <a:ext uri="{FF2B5EF4-FFF2-40B4-BE49-F238E27FC236}">
              <a16:creationId xmlns:a16="http://schemas.microsoft.com/office/drawing/2014/main" id="{00000000-0008-0000-0100-00005F5BC8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 fLocksWithSheet="0"/>
  </xdr:oneCellAnchor>
  <xdr:oneCellAnchor>
    <xdr:from>
      <xdr:col>10</xdr:col>
      <xdr:colOff>323850</xdr:colOff>
      <xdr:row>1155</xdr:row>
      <xdr:rowOff>95250</xdr:rowOff>
    </xdr:from>
    <xdr:ext cx="7839075" cy="3476625"/>
    <xdr:graphicFrame macro="">
      <xdr:nvGraphicFramePr>
        <xdr:cNvPr id="487304806" name="Chart 55">
          <a:extLst>
            <a:ext uri="{FF2B5EF4-FFF2-40B4-BE49-F238E27FC236}">
              <a16:creationId xmlns:a16="http://schemas.microsoft.com/office/drawing/2014/main" id="{00000000-0008-0000-0100-000066AE0B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 fLocksWithSheet="0"/>
  </xdr:oneCellAnchor>
  <xdr:oneCellAnchor>
    <xdr:from>
      <xdr:col>10</xdr:col>
      <xdr:colOff>295275</xdr:colOff>
      <xdr:row>1186</xdr:row>
      <xdr:rowOff>85725</xdr:rowOff>
    </xdr:from>
    <xdr:ext cx="7839075" cy="3476625"/>
    <xdr:graphicFrame macro="">
      <xdr:nvGraphicFramePr>
        <xdr:cNvPr id="1394250438" name="Chart 56">
          <a:extLst>
            <a:ext uri="{FF2B5EF4-FFF2-40B4-BE49-F238E27FC236}">
              <a16:creationId xmlns:a16="http://schemas.microsoft.com/office/drawing/2014/main" id="{00000000-0008-0000-0100-0000C6921A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 fLocksWithSheet="0"/>
  </xdr:oneCellAnchor>
  <xdr:oneCellAnchor>
    <xdr:from>
      <xdr:col>10</xdr:col>
      <xdr:colOff>238125</xdr:colOff>
      <xdr:row>1219</xdr:row>
      <xdr:rowOff>66675</xdr:rowOff>
    </xdr:from>
    <xdr:ext cx="7839075" cy="3476625"/>
    <xdr:graphicFrame macro="">
      <xdr:nvGraphicFramePr>
        <xdr:cNvPr id="833676824" name="Chart 57">
          <a:extLst>
            <a:ext uri="{FF2B5EF4-FFF2-40B4-BE49-F238E27FC236}">
              <a16:creationId xmlns:a16="http://schemas.microsoft.com/office/drawing/2014/main" id="{00000000-0008-0000-0100-000018E6B0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 fLocksWithSheet="0"/>
  </xdr:oneCellAnchor>
  <xdr:oneCellAnchor>
    <xdr:from>
      <xdr:col>10</xdr:col>
      <xdr:colOff>180975</xdr:colOff>
      <xdr:row>1251</xdr:row>
      <xdr:rowOff>57150</xdr:rowOff>
    </xdr:from>
    <xdr:ext cx="7839075" cy="3476625"/>
    <xdr:graphicFrame macro="">
      <xdr:nvGraphicFramePr>
        <xdr:cNvPr id="270550052" name="Chart 58">
          <a:extLst>
            <a:ext uri="{FF2B5EF4-FFF2-40B4-BE49-F238E27FC236}">
              <a16:creationId xmlns:a16="http://schemas.microsoft.com/office/drawing/2014/main" id="{00000000-0008-0000-0100-0000244420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 fLocksWithSheet="0"/>
  </xdr:oneCellAnchor>
  <xdr:oneCellAnchor>
    <xdr:from>
      <xdr:col>10</xdr:col>
      <xdr:colOff>190500</xdr:colOff>
      <xdr:row>1290</xdr:row>
      <xdr:rowOff>104775</xdr:rowOff>
    </xdr:from>
    <xdr:ext cx="7839075" cy="3476625"/>
    <xdr:graphicFrame macro="">
      <xdr:nvGraphicFramePr>
        <xdr:cNvPr id="831202206" name="Chart 59">
          <a:extLst>
            <a:ext uri="{FF2B5EF4-FFF2-40B4-BE49-F238E27FC236}">
              <a16:creationId xmlns:a16="http://schemas.microsoft.com/office/drawing/2014/main" id="{00000000-0008-0000-0100-00009E238B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 fLocksWithSheet="0"/>
  </xdr:oneCellAnchor>
  <xdr:oneCellAnchor>
    <xdr:from>
      <xdr:col>10</xdr:col>
      <xdr:colOff>95250</xdr:colOff>
      <xdr:row>1337</xdr:row>
      <xdr:rowOff>142875</xdr:rowOff>
    </xdr:from>
    <xdr:ext cx="7839075" cy="3476625"/>
    <xdr:graphicFrame macro="">
      <xdr:nvGraphicFramePr>
        <xdr:cNvPr id="1706864255" name="Chart 60">
          <a:extLst>
            <a:ext uri="{FF2B5EF4-FFF2-40B4-BE49-F238E27FC236}">
              <a16:creationId xmlns:a16="http://schemas.microsoft.com/office/drawing/2014/main" id="{00000000-0008-0000-0100-00007FAEBC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 fLocksWithSheet="0"/>
  </xdr:oneCellAnchor>
  <xdr:oneCellAnchor>
    <xdr:from>
      <xdr:col>10</xdr:col>
      <xdr:colOff>142875</xdr:colOff>
      <xdr:row>1370</xdr:row>
      <xdr:rowOff>114300</xdr:rowOff>
    </xdr:from>
    <xdr:ext cx="7839075" cy="3476625"/>
    <xdr:graphicFrame macro="">
      <xdr:nvGraphicFramePr>
        <xdr:cNvPr id="1529483185" name="Chart 61">
          <a:extLst>
            <a:ext uri="{FF2B5EF4-FFF2-40B4-BE49-F238E27FC236}">
              <a16:creationId xmlns:a16="http://schemas.microsoft.com/office/drawing/2014/main" id="{00000000-0008-0000-0100-0000B10F2A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 fLocksWithSheet="0"/>
  </xdr:oneCellAnchor>
  <xdr:oneCellAnchor>
    <xdr:from>
      <xdr:col>10</xdr:col>
      <xdr:colOff>161925</xdr:colOff>
      <xdr:row>1406</xdr:row>
      <xdr:rowOff>142875</xdr:rowOff>
    </xdr:from>
    <xdr:ext cx="7839075" cy="3476625"/>
    <xdr:graphicFrame macro="">
      <xdr:nvGraphicFramePr>
        <xdr:cNvPr id="1230797817" name="Chart 62">
          <a:extLst>
            <a:ext uri="{FF2B5EF4-FFF2-40B4-BE49-F238E27FC236}">
              <a16:creationId xmlns:a16="http://schemas.microsoft.com/office/drawing/2014/main" id="{00000000-0008-0000-0100-0000F97B5C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 fLocksWithSheet="0"/>
  </xdr:oneCellAnchor>
  <xdr:oneCellAnchor>
    <xdr:from>
      <xdr:col>10</xdr:col>
      <xdr:colOff>190500</xdr:colOff>
      <xdr:row>1442</xdr:row>
      <xdr:rowOff>161925</xdr:rowOff>
    </xdr:from>
    <xdr:ext cx="7839075" cy="3467100"/>
    <xdr:graphicFrame macro="">
      <xdr:nvGraphicFramePr>
        <xdr:cNvPr id="1596279627" name="Chart 63">
          <a:extLst>
            <a:ext uri="{FF2B5EF4-FFF2-40B4-BE49-F238E27FC236}">
              <a16:creationId xmlns:a16="http://schemas.microsoft.com/office/drawing/2014/main" id="{00000000-0008-0000-0100-00004B4B25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 fLocksWithSheet="0"/>
  </xdr:oneCellAnchor>
  <xdr:oneCellAnchor>
    <xdr:from>
      <xdr:col>10</xdr:col>
      <xdr:colOff>238125</xdr:colOff>
      <xdr:row>1478</xdr:row>
      <xdr:rowOff>95250</xdr:rowOff>
    </xdr:from>
    <xdr:ext cx="7839075" cy="3476625"/>
    <xdr:graphicFrame macro="">
      <xdr:nvGraphicFramePr>
        <xdr:cNvPr id="37672151" name="Chart 64">
          <a:extLst>
            <a:ext uri="{FF2B5EF4-FFF2-40B4-BE49-F238E27FC236}">
              <a16:creationId xmlns:a16="http://schemas.microsoft.com/office/drawing/2014/main" id="{00000000-0008-0000-0100-0000D7D43E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 fLocksWithSheet="0"/>
  </xdr:oneCellAnchor>
  <xdr:oneCellAnchor>
    <xdr:from>
      <xdr:col>10</xdr:col>
      <xdr:colOff>238125</xdr:colOff>
      <xdr:row>1517</xdr:row>
      <xdr:rowOff>85725</xdr:rowOff>
    </xdr:from>
    <xdr:ext cx="7839075" cy="3476625"/>
    <xdr:graphicFrame macro="">
      <xdr:nvGraphicFramePr>
        <xdr:cNvPr id="1150526016" name="Chart 65">
          <a:extLst>
            <a:ext uri="{FF2B5EF4-FFF2-40B4-BE49-F238E27FC236}">
              <a16:creationId xmlns:a16="http://schemas.microsoft.com/office/drawing/2014/main" id="{00000000-0008-0000-0100-000040A293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 fLocksWithSheet="0"/>
  </xdr:oneCellAnchor>
  <xdr:oneCellAnchor>
    <xdr:from>
      <xdr:col>10</xdr:col>
      <xdr:colOff>238125</xdr:colOff>
      <xdr:row>1555</xdr:row>
      <xdr:rowOff>180975</xdr:rowOff>
    </xdr:from>
    <xdr:ext cx="7839075" cy="3467100"/>
    <xdr:graphicFrame macro="">
      <xdr:nvGraphicFramePr>
        <xdr:cNvPr id="2014861640" name="Chart 66">
          <a:extLst>
            <a:ext uri="{FF2B5EF4-FFF2-40B4-BE49-F238E27FC236}">
              <a16:creationId xmlns:a16="http://schemas.microsoft.com/office/drawing/2014/main" id="{00000000-0008-0000-0100-0000485918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 fLocksWithSheet="0"/>
  </xdr:oneCellAnchor>
  <xdr:oneCellAnchor>
    <xdr:from>
      <xdr:col>10</xdr:col>
      <xdr:colOff>381000</xdr:colOff>
      <xdr:row>1593</xdr:row>
      <xdr:rowOff>9525</xdr:rowOff>
    </xdr:from>
    <xdr:ext cx="7839075" cy="3476625"/>
    <xdr:graphicFrame macro="">
      <xdr:nvGraphicFramePr>
        <xdr:cNvPr id="795088622" name="Chart 67">
          <a:extLst>
            <a:ext uri="{FF2B5EF4-FFF2-40B4-BE49-F238E27FC236}">
              <a16:creationId xmlns:a16="http://schemas.microsoft.com/office/drawing/2014/main" id="{00000000-0008-0000-0100-0000EE1664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 fLocksWithSheet="0"/>
  </xdr:oneCellAnchor>
  <xdr:oneCellAnchor>
    <xdr:from>
      <xdr:col>10</xdr:col>
      <xdr:colOff>333375</xdr:colOff>
      <xdr:row>1628</xdr:row>
      <xdr:rowOff>9525</xdr:rowOff>
    </xdr:from>
    <xdr:ext cx="7839075" cy="3476625"/>
    <xdr:graphicFrame macro="">
      <xdr:nvGraphicFramePr>
        <xdr:cNvPr id="1438895022" name="Chart 68">
          <a:extLst>
            <a:ext uri="{FF2B5EF4-FFF2-40B4-BE49-F238E27FC236}">
              <a16:creationId xmlns:a16="http://schemas.microsoft.com/office/drawing/2014/main" id="{00000000-0008-0000-0100-0000AECBC3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 fLocksWithSheet="0"/>
  </xdr:oneCellAnchor>
  <xdr:oneCellAnchor>
    <xdr:from>
      <xdr:col>10</xdr:col>
      <xdr:colOff>352425</xdr:colOff>
      <xdr:row>1672</xdr:row>
      <xdr:rowOff>19050</xdr:rowOff>
    </xdr:from>
    <xdr:ext cx="7839075" cy="3476625"/>
    <xdr:graphicFrame macro="">
      <xdr:nvGraphicFramePr>
        <xdr:cNvPr id="1698340287" name="Chart 69">
          <a:extLst>
            <a:ext uri="{FF2B5EF4-FFF2-40B4-BE49-F238E27FC236}">
              <a16:creationId xmlns:a16="http://schemas.microsoft.com/office/drawing/2014/main" id="{00000000-0008-0000-0100-0000BF9D3A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 fLocksWithSheet="0"/>
  </xdr:oneCellAnchor>
  <xdr:oneCellAnchor>
    <xdr:from>
      <xdr:col>10</xdr:col>
      <xdr:colOff>304800</xdr:colOff>
      <xdr:row>1707</xdr:row>
      <xdr:rowOff>142875</xdr:rowOff>
    </xdr:from>
    <xdr:ext cx="7839075" cy="3476625"/>
    <xdr:graphicFrame macro="">
      <xdr:nvGraphicFramePr>
        <xdr:cNvPr id="283563335" name="Chart 70">
          <a:extLst>
            <a:ext uri="{FF2B5EF4-FFF2-40B4-BE49-F238E27FC236}">
              <a16:creationId xmlns:a16="http://schemas.microsoft.com/office/drawing/2014/main" id="{00000000-0008-0000-0100-000047D5E6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 fLocksWithSheet="0"/>
  </xdr:oneCellAnchor>
  <xdr:oneCellAnchor>
    <xdr:from>
      <xdr:col>10</xdr:col>
      <xdr:colOff>342900</xdr:colOff>
      <xdr:row>1745</xdr:row>
      <xdr:rowOff>95250</xdr:rowOff>
    </xdr:from>
    <xdr:ext cx="7839075" cy="3476625"/>
    <xdr:graphicFrame macro="">
      <xdr:nvGraphicFramePr>
        <xdr:cNvPr id="1064699240" name="Chart 71">
          <a:extLst>
            <a:ext uri="{FF2B5EF4-FFF2-40B4-BE49-F238E27FC236}">
              <a16:creationId xmlns:a16="http://schemas.microsoft.com/office/drawing/2014/main" id="{00000000-0008-0000-0100-0000680576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 fLocksWithSheet="0"/>
  </xdr:oneCellAnchor>
  <xdr:oneCellAnchor>
    <xdr:from>
      <xdr:col>10</xdr:col>
      <xdr:colOff>342900</xdr:colOff>
      <xdr:row>1784</xdr:row>
      <xdr:rowOff>0</xdr:rowOff>
    </xdr:from>
    <xdr:ext cx="7839075" cy="3476625"/>
    <xdr:graphicFrame macro="">
      <xdr:nvGraphicFramePr>
        <xdr:cNvPr id="791539621" name="Chart 72">
          <a:extLst>
            <a:ext uri="{FF2B5EF4-FFF2-40B4-BE49-F238E27FC236}">
              <a16:creationId xmlns:a16="http://schemas.microsoft.com/office/drawing/2014/main" id="{00000000-0008-0000-0100-0000A5EF2D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 fLocksWithSheet="0"/>
  </xdr:oneCellAnchor>
  <xdr:oneCellAnchor>
    <xdr:from>
      <xdr:col>10</xdr:col>
      <xdr:colOff>390525</xdr:colOff>
      <xdr:row>1817</xdr:row>
      <xdr:rowOff>76200</xdr:rowOff>
    </xdr:from>
    <xdr:ext cx="7839075" cy="3476625"/>
    <xdr:graphicFrame macro="">
      <xdr:nvGraphicFramePr>
        <xdr:cNvPr id="60957888" name="Chart 73">
          <a:extLst>
            <a:ext uri="{FF2B5EF4-FFF2-40B4-BE49-F238E27FC236}">
              <a16:creationId xmlns:a16="http://schemas.microsoft.com/office/drawing/2014/main" id="{00000000-0008-0000-0100-0000C024A2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 fLocksWithSheet="0"/>
  </xdr:oneCellAnchor>
  <xdr:oneCellAnchor>
    <xdr:from>
      <xdr:col>10</xdr:col>
      <xdr:colOff>314325</xdr:colOff>
      <xdr:row>1849</xdr:row>
      <xdr:rowOff>95250</xdr:rowOff>
    </xdr:from>
    <xdr:ext cx="7839075" cy="3476625"/>
    <xdr:graphicFrame macro="">
      <xdr:nvGraphicFramePr>
        <xdr:cNvPr id="1688804773" name="Chart 74">
          <a:extLst>
            <a:ext uri="{FF2B5EF4-FFF2-40B4-BE49-F238E27FC236}">
              <a16:creationId xmlns:a16="http://schemas.microsoft.com/office/drawing/2014/main" id="{00000000-0008-0000-0100-0000A51DA9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 fLocksWithSheet="0"/>
  </xdr:oneCellAnchor>
  <xdr:oneCellAnchor>
    <xdr:from>
      <xdr:col>10</xdr:col>
      <xdr:colOff>285750</xdr:colOff>
      <xdr:row>1878</xdr:row>
      <xdr:rowOff>161925</xdr:rowOff>
    </xdr:from>
    <xdr:ext cx="7839075" cy="3467100"/>
    <xdr:graphicFrame macro="">
      <xdr:nvGraphicFramePr>
        <xdr:cNvPr id="242288519" name="Chart 75">
          <a:extLst>
            <a:ext uri="{FF2B5EF4-FFF2-40B4-BE49-F238E27FC236}">
              <a16:creationId xmlns:a16="http://schemas.microsoft.com/office/drawing/2014/main" id="{00000000-0008-0000-0100-0000870771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 fLocksWithSheet="0"/>
  </xdr:oneCellAnchor>
  <xdr:oneCellAnchor>
    <xdr:from>
      <xdr:col>10</xdr:col>
      <xdr:colOff>285750</xdr:colOff>
      <xdr:row>1907</xdr:row>
      <xdr:rowOff>152400</xdr:rowOff>
    </xdr:from>
    <xdr:ext cx="7839075" cy="3467100"/>
    <xdr:graphicFrame macro="">
      <xdr:nvGraphicFramePr>
        <xdr:cNvPr id="763607846" name="Chart 76">
          <a:extLst>
            <a:ext uri="{FF2B5EF4-FFF2-40B4-BE49-F238E27FC236}">
              <a16:creationId xmlns:a16="http://schemas.microsoft.com/office/drawing/2014/main" id="{00000000-0008-0000-0100-000026BB83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 fLocksWithSheet="0"/>
  </xdr:oneCellAnchor>
  <xdr:oneCellAnchor>
    <xdr:from>
      <xdr:col>10</xdr:col>
      <xdr:colOff>285750</xdr:colOff>
      <xdr:row>1945</xdr:row>
      <xdr:rowOff>85725</xdr:rowOff>
    </xdr:from>
    <xdr:ext cx="7839075" cy="3476625"/>
    <xdr:graphicFrame macro="">
      <xdr:nvGraphicFramePr>
        <xdr:cNvPr id="1644656087" name="Chart 77">
          <a:extLst>
            <a:ext uri="{FF2B5EF4-FFF2-40B4-BE49-F238E27FC236}">
              <a16:creationId xmlns:a16="http://schemas.microsoft.com/office/drawing/2014/main" id="{00000000-0008-0000-0100-0000D77507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 fLocksWithSheet="0"/>
  </xdr:oneCellAnchor>
  <xdr:oneCellAnchor>
    <xdr:from>
      <xdr:col>10</xdr:col>
      <xdr:colOff>295275</xdr:colOff>
      <xdr:row>1976</xdr:row>
      <xdr:rowOff>171450</xdr:rowOff>
    </xdr:from>
    <xdr:ext cx="7839075" cy="3467100"/>
    <xdr:graphicFrame macro="">
      <xdr:nvGraphicFramePr>
        <xdr:cNvPr id="40653081" name="Chart 78">
          <a:extLst>
            <a:ext uri="{FF2B5EF4-FFF2-40B4-BE49-F238E27FC236}">
              <a16:creationId xmlns:a16="http://schemas.microsoft.com/office/drawing/2014/main" id="{00000000-0008-0000-0100-000019516C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 fLocksWithSheet="0"/>
  </xdr:oneCellAnchor>
  <xdr:oneCellAnchor>
    <xdr:from>
      <xdr:col>10</xdr:col>
      <xdr:colOff>314325</xdr:colOff>
      <xdr:row>2012</xdr:row>
      <xdr:rowOff>28575</xdr:rowOff>
    </xdr:from>
    <xdr:ext cx="7839075" cy="3476625"/>
    <xdr:graphicFrame macro="">
      <xdr:nvGraphicFramePr>
        <xdr:cNvPr id="43306408" name="Chart 79">
          <a:extLst>
            <a:ext uri="{FF2B5EF4-FFF2-40B4-BE49-F238E27FC236}">
              <a16:creationId xmlns:a16="http://schemas.microsoft.com/office/drawing/2014/main" id="{00000000-0008-0000-0100-0000A8CD94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 fLocksWithSheet="0"/>
  </xdr:oneCellAnchor>
  <xdr:oneCellAnchor>
    <xdr:from>
      <xdr:col>10</xdr:col>
      <xdr:colOff>352425</xdr:colOff>
      <xdr:row>2045</xdr:row>
      <xdr:rowOff>161925</xdr:rowOff>
    </xdr:from>
    <xdr:ext cx="7839075" cy="3467100"/>
    <xdr:graphicFrame macro="">
      <xdr:nvGraphicFramePr>
        <xdr:cNvPr id="1998976348" name="Chart 80">
          <a:extLst>
            <a:ext uri="{FF2B5EF4-FFF2-40B4-BE49-F238E27FC236}">
              <a16:creationId xmlns:a16="http://schemas.microsoft.com/office/drawing/2014/main" id="{00000000-0008-0000-0100-00005CF525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 fLocksWithSheet="0"/>
  </xdr:oneCellAnchor>
  <xdr:oneCellAnchor>
    <xdr:from>
      <xdr:col>10</xdr:col>
      <xdr:colOff>352425</xdr:colOff>
      <xdr:row>2082</xdr:row>
      <xdr:rowOff>38100</xdr:rowOff>
    </xdr:from>
    <xdr:ext cx="7886700" cy="3476625"/>
    <xdr:graphicFrame macro="">
      <xdr:nvGraphicFramePr>
        <xdr:cNvPr id="963890221" name="Chart 81">
          <a:extLst>
            <a:ext uri="{FF2B5EF4-FFF2-40B4-BE49-F238E27FC236}">
              <a16:creationId xmlns:a16="http://schemas.microsoft.com/office/drawing/2014/main" id="{00000000-0008-0000-0100-00002DCC73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 fLocksWithSheet="0"/>
  </xdr:oneCellAnchor>
  <xdr:oneCellAnchor>
    <xdr:from>
      <xdr:col>10</xdr:col>
      <xdr:colOff>342900</xdr:colOff>
      <xdr:row>2114</xdr:row>
      <xdr:rowOff>66675</xdr:rowOff>
    </xdr:from>
    <xdr:ext cx="7886700" cy="3476625"/>
    <xdr:graphicFrame macro="">
      <xdr:nvGraphicFramePr>
        <xdr:cNvPr id="1552638306" name="Chart 82">
          <a:extLst>
            <a:ext uri="{FF2B5EF4-FFF2-40B4-BE49-F238E27FC236}">
              <a16:creationId xmlns:a16="http://schemas.microsoft.com/office/drawing/2014/main" id="{00000000-0008-0000-0100-000062618B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 fLocksWithSheet="0"/>
  </xdr:oneCellAnchor>
  <xdr:oneCellAnchor>
    <xdr:from>
      <xdr:col>10</xdr:col>
      <xdr:colOff>333375</xdr:colOff>
      <xdr:row>2147</xdr:row>
      <xdr:rowOff>95250</xdr:rowOff>
    </xdr:from>
    <xdr:ext cx="7886700" cy="3476625"/>
    <xdr:graphicFrame macro="">
      <xdr:nvGraphicFramePr>
        <xdr:cNvPr id="789675215" name="Chart 83">
          <a:extLst>
            <a:ext uri="{FF2B5EF4-FFF2-40B4-BE49-F238E27FC236}">
              <a16:creationId xmlns:a16="http://schemas.microsoft.com/office/drawing/2014/main" id="{00000000-0008-0000-0100-0000CF7C11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 fLocksWithSheet="0"/>
  </xdr:oneCellAnchor>
  <xdr:oneCellAnchor>
    <xdr:from>
      <xdr:col>10</xdr:col>
      <xdr:colOff>247650</xdr:colOff>
      <xdr:row>2180</xdr:row>
      <xdr:rowOff>57150</xdr:rowOff>
    </xdr:from>
    <xdr:ext cx="7886700" cy="3476625"/>
    <xdr:graphicFrame macro="">
      <xdr:nvGraphicFramePr>
        <xdr:cNvPr id="325356000" name="Chart 84">
          <a:extLst>
            <a:ext uri="{FF2B5EF4-FFF2-40B4-BE49-F238E27FC236}">
              <a16:creationId xmlns:a16="http://schemas.microsoft.com/office/drawing/2014/main" id="{00000000-0008-0000-0100-0000E08964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 fLocksWithSheet="0"/>
  </xdr:oneCellAnchor>
  <xdr:oneCellAnchor>
    <xdr:from>
      <xdr:col>10</xdr:col>
      <xdr:colOff>190500</xdr:colOff>
      <xdr:row>2215</xdr:row>
      <xdr:rowOff>123825</xdr:rowOff>
    </xdr:from>
    <xdr:ext cx="7886700" cy="3476625"/>
    <xdr:graphicFrame macro="">
      <xdr:nvGraphicFramePr>
        <xdr:cNvPr id="3222065" name="Chart 85">
          <a:extLst>
            <a:ext uri="{FF2B5EF4-FFF2-40B4-BE49-F238E27FC236}">
              <a16:creationId xmlns:a16="http://schemas.microsoft.com/office/drawing/2014/main" id="{00000000-0008-0000-0100-0000312A31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 fLocksWithSheet="0"/>
  </xdr:oneCellAnchor>
  <xdr:oneCellAnchor>
    <xdr:from>
      <xdr:col>10</xdr:col>
      <xdr:colOff>238125</xdr:colOff>
      <xdr:row>2249</xdr:row>
      <xdr:rowOff>104775</xdr:rowOff>
    </xdr:from>
    <xdr:ext cx="7886700" cy="3476625"/>
    <xdr:graphicFrame macro="">
      <xdr:nvGraphicFramePr>
        <xdr:cNvPr id="913448940" name="Chart 86">
          <a:extLst>
            <a:ext uri="{FF2B5EF4-FFF2-40B4-BE49-F238E27FC236}">
              <a16:creationId xmlns:a16="http://schemas.microsoft.com/office/drawing/2014/main" id="{00000000-0008-0000-0100-0000EC1F72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 fLocksWithSheet="0"/>
  </xdr:oneCellAnchor>
  <xdr:oneCellAnchor>
    <xdr:from>
      <xdr:col>10</xdr:col>
      <xdr:colOff>314325</xdr:colOff>
      <xdr:row>2281</xdr:row>
      <xdr:rowOff>114300</xdr:rowOff>
    </xdr:from>
    <xdr:ext cx="7886700" cy="3476625"/>
    <xdr:graphicFrame macro="">
      <xdr:nvGraphicFramePr>
        <xdr:cNvPr id="796380139" name="Chart 87">
          <a:extLst>
            <a:ext uri="{FF2B5EF4-FFF2-40B4-BE49-F238E27FC236}">
              <a16:creationId xmlns:a16="http://schemas.microsoft.com/office/drawing/2014/main" id="{00000000-0008-0000-0100-0000EBCB77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 fLocksWithSheet="0"/>
  </xdr:oneCellAnchor>
  <xdr:oneCellAnchor>
    <xdr:from>
      <xdr:col>10</xdr:col>
      <xdr:colOff>200025</xdr:colOff>
      <xdr:row>2328</xdr:row>
      <xdr:rowOff>76200</xdr:rowOff>
    </xdr:from>
    <xdr:ext cx="7886700" cy="3476625"/>
    <xdr:graphicFrame macro="">
      <xdr:nvGraphicFramePr>
        <xdr:cNvPr id="1151272979" name="Chart 88">
          <a:extLst>
            <a:ext uri="{FF2B5EF4-FFF2-40B4-BE49-F238E27FC236}">
              <a16:creationId xmlns:a16="http://schemas.microsoft.com/office/drawing/2014/main" id="{00000000-0008-0000-0100-000013089F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 fLocksWithSheet="0"/>
  </xdr:oneCellAnchor>
  <xdr:oneCellAnchor>
    <xdr:from>
      <xdr:col>10</xdr:col>
      <xdr:colOff>200025</xdr:colOff>
      <xdr:row>2366</xdr:row>
      <xdr:rowOff>28575</xdr:rowOff>
    </xdr:from>
    <xdr:ext cx="7848600" cy="3476625"/>
    <xdr:graphicFrame macro="">
      <xdr:nvGraphicFramePr>
        <xdr:cNvPr id="1578567924" name="Chart 89">
          <a:extLst>
            <a:ext uri="{FF2B5EF4-FFF2-40B4-BE49-F238E27FC236}">
              <a16:creationId xmlns:a16="http://schemas.microsoft.com/office/drawing/2014/main" id="{00000000-0008-0000-0100-0000F40817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 fLocksWithSheet="0"/>
  </xdr:oneCellAnchor>
  <xdr:oneCellAnchor>
    <xdr:from>
      <xdr:col>10</xdr:col>
      <xdr:colOff>228600</xdr:colOff>
      <xdr:row>2401</xdr:row>
      <xdr:rowOff>66675</xdr:rowOff>
    </xdr:from>
    <xdr:ext cx="7839075" cy="3476625"/>
    <xdr:graphicFrame macro="">
      <xdr:nvGraphicFramePr>
        <xdr:cNvPr id="1325297548" name="Chart 90">
          <a:extLst>
            <a:ext uri="{FF2B5EF4-FFF2-40B4-BE49-F238E27FC236}">
              <a16:creationId xmlns:a16="http://schemas.microsoft.com/office/drawing/2014/main" id="{00000000-0008-0000-0100-00008C6FFE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 fLocksWithSheet="0"/>
  </xdr:oneCellAnchor>
  <xdr:oneCellAnchor>
    <xdr:from>
      <xdr:col>11</xdr:col>
      <xdr:colOff>390525</xdr:colOff>
      <xdr:row>573</xdr:row>
      <xdr:rowOff>47625</xdr:rowOff>
    </xdr:from>
    <xdr:ext cx="6724650" cy="36195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7545705" y="100121085"/>
          <a:ext cx="6724650" cy="361950"/>
          <a:chOff x="1983675" y="3599025"/>
          <a:chExt cx="6724650" cy="361950"/>
        </a:xfrm>
      </xdr:grpSpPr>
      <xdr:grpSp>
        <xdr:nvGrpSpPr>
          <xdr:cNvPr id="88" name="Shape 88">
            <a:extLst>
              <a:ext uri="{FF2B5EF4-FFF2-40B4-BE49-F238E27FC236}">
                <a16:creationId xmlns:a16="http://schemas.microsoft.com/office/drawing/2014/main" id="{00000000-0008-0000-0100-000058000000}"/>
              </a:ext>
            </a:extLst>
          </xdr:cNvPr>
          <xdr:cNvGrpSpPr/>
        </xdr:nvGrpSpPr>
        <xdr:grpSpPr>
          <a:xfrm>
            <a:off x="1983675" y="3599025"/>
            <a:ext cx="6724650" cy="361950"/>
            <a:chOff x="30935" y="16498"/>
            <a:chExt cx="7578981" cy="337909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89" name="Shape 89">
              <a:extLst>
                <a:ext uri="{FF2B5EF4-FFF2-40B4-BE49-F238E27FC236}">
                  <a16:creationId xmlns:a16="http://schemas.microsoft.com/office/drawing/2014/main" id="{00000000-0008-0000-0100-00005900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90" name="Shape 90">
              <a:extLst>
                <a:ext uri="{FF2B5EF4-FFF2-40B4-BE49-F238E27FC236}">
                  <a16:creationId xmlns:a16="http://schemas.microsoft.com/office/drawing/2014/main" id="{00000000-0008-0000-0100-00005A00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91" name="Shape 91">
              <a:extLst>
                <a:ext uri="{FF2B5EF4-FFF2-40B4-BE49-F238E27FC236}">
                  <a16:creationId xmlns:a16="http://schemas.microsoft.com/office/drawing/2014/main" id="{00000000-0008-0000-0100-00005B00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314325</xdr:colOff>
      <xdr:row>2343</xdr:row>
      <xdr:rowOff>171450</xdr:rowOff>
    </xdr:from>
    <xdr:ext cx="6791325" cy="361950"/>
    <xdr:grpSp>
      <xdr:nvGrpSpPr>
        <xdr:cNvPr id="3" name="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7469505" y="410455110"/>
          <a:ext cx="6791325" cy="361950"/>
          <a:chOff x="1950338" y="3599025"/>
          <a:chExt cx="6791325" cy="361950"/>
        </a:xfrm>
      </xdr:grpSpPr>
      <xdr:grpSp>
        <xdr:nvGrpSpPr>
          <xdr:cNvPr id="92" name="Shape 92">
            <a:extLst>
              <a:ext uri="{FF2B5EF4-FFF2-40B4-BE49-F238E27FC236}">
                <a16:creationId xmlns:a16="http://schemas.microsoft.com/office/drawing/2014/main" id="{00000000-0008-0000-0100-00005C000000}"/>
              </a:ext>
            </a:extLst>
          </xdr:cNvPr>
          <xdr:cNvGrpSpPr/>
        </xdr:nvGrpSpPr>
        <xdr:grpSpPr>
          <a:xfrm>
            <a:off x="1950338" y="3599025"/>
            <a:ext cx="6791325" cy="361950"/>
            <a:chOff x="0" y="0"/>
            <a:chExt cx="7450470" cy="337912"/>
          </a:xfrm>
        </xdr:grpSpPr>
        <xdr:sp macro="" textlink="">
          <xdr:nvSpPr>
            <xdr:cNvPr id="5" name="Shape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/>
          </xdr:nvSpPr>
          <xdr:spPr>
            <a:xfrm>
              <a:off x="0" y="0"/>
              <a:ext cx="7450450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93" name="Shape 93">
              <a:extLst>
                <a:ext uri="{FF2B5EF4-FFF2-40B4-BE49-F238E27FC236}">
                  <a16:creationId xmlns:a16="http://schemas.microsoft.com/office/drawing/2014/main" id="{00000000-0008-0000-0100-00005D000000}"/>
                </a:ext>
              </a:extLst>
            </xdr:cNvPr>
            <xdr:cNvSpPr txBox="1"/>
          </xdr:nvSpPr>
          <xdr:spPr>
            <a:xfrm>
              <a:off x="0" y="1590"/>
              <a:ext cx="1595632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94" name="Shape 94">
              <a:extLst>
                <a:ext uri="{FF2B5EF4-FFF2-40B4-BE49-F238E27FC236}">
                  <a16:creationId xmlns:a16="http://schemas.microsoft.com/office/drawing/2014/main" id="{00000000-0008-0000-0100-00005E000000}"/>
                </a:ext>
              </a:extLst>
            </xdr:cNvPr>
            <xdr:cNvSpPr txBox="1"/>
          </xdr:nvSpPr>
          <xdr:spPr>
            <a:xfrm>
              <a:off x="1565276" y="0"/>
              <a:ext cx="1487784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95" name="Shape 95">
              <a:extLst>
                <a:ext uri="{FF2B5EF4-FFF2-40B4-BE49-F238E27FC236}">
                  <a16:creationId xmlns:a16="http://schemas.microsoft.com/office/drawing/2014/main" id="{00000000-0008-0000-0100-00005F000000}"/>
                </a:ext>
              </a:extLst>
            </xdr:cNvPr>
            <xdr:cNvSpPr txBox="1"/>
          </xdr:nvSpPr>
          <xdr:spPr>
            <a:xfrm>
              <a:off x="3015368" y="0"/>
              <a:ext cx="4435102" cy="337912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381000</xdr:colOff>
      <xdr:row>2416</xdr:row>
      <xdr:rowOff>123825</xdr:rowOff>
    </xdr:from>
    <xdr:ext cx="6686550" cy="361950"/>
    <xdr:grpSp>
      <xdr:nvGrpSpPr>
        <xdr:cNvPr id="6" name="Shape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7536180" y="423201465"/>
          <a:ext cx="6686550" cy="361950"/>
          <a:chOff x="2002725" y="3599025"/>
          <a:chExt cx="6686550" cy="361950"/>
        </a:xfrm>
      </xdr:grpSpPr>
      <xdr:grpSp>
        <xdr:nvGrpSpPr>
          <xdr:cNvPr id="96" name="Shape 96">
            <a:extLst>
              <a:ext uri="{FF2B5EF4-FFF2-40B4-BE49-F238E27FC236}">
                <a16:creationId xmlns:a16="http://schemas.microsoft.com/office/drawing/2014/main" id="{00000000-0008-0000-0100-000060000000}"/>
              </a:ext>
            </a:extLst>
          </xdr:cNvPr>
          <xdr:cNvGrpSpPr/>
        </xdr:nvGrpSpPr>
        <xdr:grpSpPr>
          <a:xfrm>
            <a:off x="2002725" y="3599025"/>
            <a:ext cx="6686550" cy="361950"/>
            <a:chOff x="0" y="0"/>
            <a:chExt cx="7363093" cy="337912"/>
          </a:xfrm>
        </xdr:grpSpPr>
        <xdr:sp macro="" textlink="">
          <xdr:nvSpPr>
            <xdr:cNvPr id="7" name="Shape 4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/>
          </xdr:nvSpPr>
          <xdr:spPr>
            <a:xfrm>
              <a:off x="0" y="0"/>
              <a:ext cx="73630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97" name="Shape 97">
              <a:extLst>
                <a:ext uri="{FF2B5EF4-FFF2-40B4-BE49-F238E27FC236}">
                  <a16:creationId xmlns:a16="http://schemas.microsoft.com/office/drawing/2014/main" id="{00000000-0008-0000-0100-000061000000}"/>
                </a:ext>
              </a:extLst>
            </xdr:cNvPr>
            <xdr:cNvSpPr txBox="1"/>
          </xdr:nvSpPr>
          <xdr:spPr>
            <a:xfrm>
              <a:off x="0" y="1590"/>
              <a:ext cx="1586338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98" name="Shape 98">
              <a:extLst>
                <a:ext uri="{FF2B5EF4-FFF2-40B4-BE49-F238E27FC236}">
                  <a16:creationId xmlns:a16="http://schemas.microsoft.com/office/drawing/2014/main" id="{00000000-0008-0000-0100-000062000000}"/>
                </a:ext>
              </a:extLst>
            </xdr:cNvPr>
            <xdr:cNvSpPr txBox="1"/>
          </xdr:nvSpPr>
          <xdr:spPr>
            <a:xfrm>
              <a:off x="1565277" y="0"/>
              <a:ext cx="1483168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99" name="Shape 99">
              <a:extLst>
                <a:ext uri="{FF2B5EF4-FFF2-40B4-BE49-F238E27FC236}">
                  <a16:creationId xmlns:a16="http://schemas.microsoft.com/office/drawing/2014/main" id="{00000000-0008-0000-0100-000063000000}"/>
                </a:ext>
              </a:extLst>
            </xdr:cNvPr>
            <xdr:cNvSpPr txBox="1"/>
          </xdr:nvSpPr>
          <xdr:spPr>
            <a:xfrm>
              <a:off x="3042967" y="0"/>
              <a:ext cx="4320126" cy="337912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190500</xdr:colOff>
      <xdr:row>2380</xdr:row>
      <xdr:rowOff>142875</xdr:rowOff>
    </xdr:from>
    <xdr:ext cx="6886575" cy="361950"/>
    <xdr:grpSp>
      <xdr:nvGrpSpPr>
        <xdr:cNvPr id="8" name="Shape 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7345680" y="416911155"/>
          <a:ext cx="6886575" cy="361950"/>
          <a:chOff x="1902713" y="3599025"/>
          <a:chExt cx="6886575" cy="361950"/>
        </a:xfrm>
      </xdr:grpSpPr>
      <xdr:grpSp>
        <xdr:nvGrpSpPr>
          <xdr:cNvPr id="100" name="Shape 100">
            <a:extLst>
              <a:ext uri="{FF2B5EF4-FFF2-40B4-BE49-F238E27FC236}">
                <a16:creationId xmlns:a16="http://schemas.microsoft.com/office/drawing/2014/main" id="{00000000-0008-0000-0100-000064000000}"/>
              </a:ext>
            </a:extLst>
          </xdr:cNvPr>
          <xdr:cNvGrpSpPr/>
        </xdr:nvGrpSpPr>
        <xdr:grpSpPr>
          <a:xfrm>
            <a:off x="1902713" y="3599025"/>
            <a:ext cx="6886575" cy="361950"/>
            <a:chOff x="-1" y="0"/>
            <a:chExt cx="7568560" cy="337912"/>
          </a:xfrm>
        </xdr:grpSpPr>
        <xdr:sp macro="" textlink="">
          <xdr:nvSpPr>
            <xdr:cNvPr id="9" name="Shape 4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SpPr/>
          </xdr:nvSpPr>
          <xdr:spPr>
            <a:xfrm>
              <a:off x="-1" y="0"/>
              <a:ext cx="7568550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01" name="Shape 101">
              <a:extLst>
                <a:ext uri="{FF2B5EF4-FFF2-40B4-BE49-F238E27FC236}">
                  <a16:creationId xmlns:a16="http://schemas.microsoft.com/office/drawing/2014/main" id="{00000000-0008-0000-0100-000065000000}"/>
                </a:ext>
              </a:extLst>
            </xdr:cNvPr>
            <xdr:cNvSpPr txBox="1"/>
          </xdr:nvSpPr>
          <xdr:spPr>
            <a:xfrm>
              <a:off x="-1" y="1590"/>
              <a:ext cx="1688261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102" name="Shape 102">
              <a:extLst>
                <a:ext uri="{FF2B5EF4-FFF2-40B4-BE49-F238E27FC236}">
                  <a16:creationId xmlns:a16="http://schemas.microsoft.com/office/drawing/2014/main" id="{00000000-0008-0000-0100-000066000000}"/>
                </a:ext>
              </a:extLst>
            </xdr:cNvPr>
            <xdr:cNvSpPr txBox="1"/>
          </xdr:nvSpPr>
          <xdr:spPr>
            <a:xfrm>
              <a:off x="1688261" y="0"/>
              <a:ext cx="1664540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103" name="Shape 103">
              <a:extLst>
                <a:ext uri="{FF2B5EF4-FFF2-40B4-BE49-F238E27FC236}">
                  <a16:creationId xmlns:a16="http://schemas.microsoft.com/office/drawing/2014/main" id="{00000000-0008-0000-0100-000067000000}"/>
                </a:ext>
              </a:extLst>
            </xdr:cNvPr>
            <xdr:cNvSpPr txBox="1"/>
          </xdr:nvSpPr>
          <xdr:spPr>
            <a:xfrm>
              <a:off x="3118990" y="0"/>
              <a:ext cx="4449569" cy="337912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409575</xdr:colOff>
      <xdr:row>2296</xdr:row>
      <xdr:rowOff>104775</xdr:rowOff>
    </xdr:from>
    <xdr:ext cx="6819900" cy="361950"/>
    <xdr:grpSp>
      <xdr:nvGrpSpPr>
        <xdr:cNvPr id="10" name="Shape 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7564755" y="402151215"/>
          <a:ext cx="6819900" cy="361950"/>
          <a:chOff x="1936050" y="3599025"/>
          <a:chExt cx="6819900" cy="361950"/>
        </a:xfrm>
      </xdr:grpSpPr>
      <xdr:grpSp>
        <xdr:nvGrpSpPr>
          <xdr:cNvPr id="104" name="Shape 104">
            <a:extLst>
              <a:ext uri="{FF2B5EF4-FFF2-40B4-BE49-F238E27FC236}">
                <a16:creationId xmlns:a16="http://schemas.microsoft.com/office/drawing/2014/main" id="{00000000-0008-0000-0100-000068000000}"/>
              </a:ext>
            </a:extLst>
          </xdr:cNvPr>
          <xdr:cNvGrpSpPr/>
        </xdr:nvGrpSpPr>
        <xdr:grpSpPr>
          <a:xfrm>
            <a:off x="1936050" y="3599025"/>
            <a:ext cx="6819900" cy="361950"/>
            <a:chOff x="-1" y="0"/>
            <a:chExt cx="7524470" cy="337912"/>
          </a:xfrm>
        </xdr:grpSpPr>
        <xdr:sp macro="" textlink="">
          <xdr:nvSpPr>
            <xdr:cNvPr id="11" name="Shape 4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SpPr/>
          </xdr:nvSpPr>
          <xdr:spPr>
            <a:xfrm>
              <a:off x="-1" y="0"/>
              <a:ext cx="7524450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05" name="Shape 105">
              <a:extLst>
                <a:ext uri="{FF2B5EF4-FFF2-40B4-BE49-F238E27FC236}">
                  <a16:creationId xmlns:a16="http://schemas.microsoft.com/office/drawing/2014/main" id="{00000000-0008-0000-0100-000069000000}"/>
                </a:ext>
              </a:extLst>
            </xdr:cNvPr>
            <xdr:cNvSpPr txBox="1"/>
          </xdr:nvSpPr>
          <xdr:spPr>
            <a:xfrm>
              <a:off x="-1" y="1590"/>
              <a:ext cx="1638495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106" name="Shape 106">
              <a:extLst>
                <a:ext uri="{FF2B5EF4-FFF2-40B4-BE49-F238E27FC236}">
                  <a16:creationId xmlns:a16="http://schemas.microsoft.com/office/drawing/2014/main" id="{00000000-0008-0000-0100-00006A000000}"/>
                </a:ext>
              </a:extLst>
            </xdr:cNvPr>
            <xdr:cNvSpPr txBox="1"/>
          </xdr:nvSpPr>
          <xdr:spPr>
            <a:xfrm>
              <a:off x="1625890" y="0"/>
              <a:ext cx="1499853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107" name="Shape 107">
              <a:extLst>
                <a:ext uri="{FF2B5EF4-FFF2-40B4-BE49-F238E27FC236}">
                  <a16:creationId xmlns:a16="http://schemas.microsoft.com/office/drawing/2014/main" id="{00000000-0008-0000-0100-00006B000000}"/>
                </a:ext>
              </a:extLst>
            </xdr:cNvPr>
            <xdr:cNvSpPr txBox="1"/>
          </xdr:nvSpPr>
          <xdr:spPr>
            <a:xfrm>
              <a:off x="3125743" y="0"/>
              <a:ext cx="4398726" cy="337912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409575</xdr:colOff>
      <xdr:row>2265</xdr:row>
      <xdr:rowOff>28575</xdr:rowOff>
    </xdr:from>
    <xdr:ext cx="6715125" cy="361950"/>
    <xdr:grpSp>
      <xdr:nvGrpSpPr>
        <xdr:cNvPr id="12" name="Shape 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pSpPr/>
      </xdr:nvGrpSpPr>
      <xdr:grpSpPr>
        <a:xfrm>
          <a:off x="7564755" y="396641955"/>
          <a:ext cx="6715125" cy="361950"/>
          <a:chOff x="1988438" y="3599025"/>
          <a:chExt cx="6715125" cy="361950"/>
        </a:xfrm>
      </xdr:grpSpPr>
      <xdr:grpSp>
        <xdr:nvGrpSpPr>
          <xdr:cNvPr id="108" name="Shape 108">
            <a:extLst>
              <a:ext uri="{FF2B5EF4-FFF2-40B4-BE49-F238E27FC236}">
                <a16:creationId xmlns:a16="http://schemas.microsoft.com/office/drawing/2014/main" id="{00000000-0008-0000-0100-00006C000000}"/>
              </a:ext>
            </a:extLst>
          </xdr:cNvPr>
          <xdr:cNvGrpSpPr/>
        </xdr:nvGrpSpPr>
        <xdr:grpSpPr>
          <a:xfrm>
            <a:off x="1988438" y="3599025"/>
            <a:ext cx="6715125" cy="361950"/>
            <a:chOff x="30935" y="16498"/>
            <a:chExt cx="7578981" cy="337909"/>
          </a:xfrm>
        </xdr:grpSpPr>
        <xdr:sp macro="" textlink="">
          <xdr:nvSpPr>
            <xdr:cNvPr id="13" name="Shape 4">
              <a:extLst>
                <a:ext uri="{FF2B5EF4-FFF2-40B4-BE49-F238E27FC236}">
                  <a16:creationId xmlns:a16="http://schemas.microsoft.com/office/drawing/2014/main" id="{00000000-0008-0000-0100-00000D000000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09" name="Shape 109">
              <a:extLst>
                <a:ext uri="{FF2B5EF4-FFF2-40B4-BE49-F238E27FC236}">
                  <a16:creationId xmlns:a16="http://schemas.microsoft.com/office/drawing/2014/main" id="{00000000-0008-0000-0100-00006D00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110" name="Shape 110">
              <a:extLst>
                <a:ext uri="{FF2B5EF4-FFF2-40B4-BE49-F238E27FC236}">
                  <a16:creationId xmlns:a16="http://schemas.microsoft.com/office/drawing/2014/main" id="{00000000-0008-0000-0100-00006E00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111" name="Shape 111">
              <a:extLst>
                <a:ext uri="{FF2B5EF4-FFF2-40B4-BE49-F238E27FC236}">
                  <a16:creationId xmlns:a16="http://schemas.microsoft.com/office/drawing/2014/main" id="{00000000-0008-0000-0100-00006F00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342900</xdr:colOff>
      <xdr:row>2230</xdr:row>
      <xdr:rowOff>28575</xdr:rowOff>
    </xdr:from>
    <xdr:ext cx="6715125" cy="361950"/>
    <xdr:grpSp>
      <xdr:nvGrpSpPr>
        <xdr:cNvPr id="14" name="Shape 2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pSpPr/>
      </xdr:nvGrpSpPr>
      <xdr:grpSpPr>
        <a:xfrm>
          <a:off x="7498080" y="390507855"/>
          <a:ext cx="6715125" cy="361950"/>
          <a:chOff x="1988438" y="3599025"/>
          <a:chExt cx="6715125" cy="361950"/>
        </a:xfrm>
      </xdr:grpSpPr>
      <xdr:grpSp>
        <xdr:nvGrpSpPr>
          <xdr:cNvPr id="112" name="Shape 112">
            <a:extLst>
              <a:ext uri="{FF2B5EF4-FFF2-40B4-BE49-F238E27FC236}">
                <a16:creationId xmlns:a16="http://schemas.microsoft.com/office/drawing/2014/main" id="{00000000-0008-0000-0100-000070000000}"/>
              </a:ext>
            </a:extLst>
          </xdr:cNvPr>
          <xdr:cNvGrpSpPr/>
        </xdr:nvGrpSpPr>
        <xdr:grpSpPr>
          <a:xfrm>
            <a:off x="1988438" y="3599025"/>
            <a:ext cx="6715125" cy="361950"/>
            <a:chOff x="30935" y="16498"/>
            <a:chExt cx="7578981" cy="337909"/>
          </a:xfrm>
        </xdr:grpSpPr>
        <xdr:sp macro="" textlink="">
          <xdr:nvSpPr>
            <xdr:cNvPr id="15" name="Shape 4">
              <a:extLst>
                <a:ext uri="{FF2B5EF4-FFF2-40B4-BE49-F238E27FC236}">
                  <a16:creationId xmlns:a16="http://schemas.microsoft.com/office/drawing/2014/main" id="{00000000-0008-0000-0100-00000F000000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13" name="Shape 113">
              <a:extLst>
                <a:ext uri="{FF2B5EF4-FFF2-40B4-BE49-F238E27FC236}">
                  <a16:creationId xmlns:a16="http://schemas.microsoft.com/office/drawing/2014/main" id="{00000000-0008-0000-0100-00007100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114" name="Shape 114">
              <a:extLst>
                <a:ext uri="{FF2B5EF4-FFF2-40B4-BE49-F238E27FC236}">
                  <a16:creationId xmlns:a16="http://schemas.microsoft.com/office/drawing/2014/main" id="{00000000-0008-0000-0100-00007200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115" name="Shape 115">
              <a:extLst>
                <a:ext uri="{FF2B5EF4-FFF2-40B4-BE49-F238E27FC236}">
                  <a16:creationId xmlns:a16="http://schemas.microsoft.com/office/drawing/2014/main" id="{00000000-0008-0000-0100-00007300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428625</xdr:colOff>
      <xdr:row>2195</xdr:row>
      <xdr:rowOff>76200</xdr:rowOff>
    </xdr:from>
    <xdr:ext cx="6696075" cy="361950"/>
    <xdr:grpSp>
      <xdr:nvGrpSpPr>
        <xdr:cNvPr id="16" name="Shape 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pSpPr/>
      </xdr:nvGrpSpPr>
      <xdr:grpSpPr>
        <a:xfrm>
          <a:off x="7583805" y="384421380"/>
          <a:ext cx="6696075" cy="361950"/>
          <a:chOff x="1997963" y="3599025"/>
          <a:chExt cx="6696075" cy="361950"/>
        </a:xfrm>
      </xdr:grpSpPr>
      <xdr:grpSp>
        <xdr:nvGrpSpPr>
          <xdr:cNvPr id="116" name="Shape 116">
            <a:extLst>
              <a:ext uri="{FF2B5EF4-FFF2-40B4-BE49-F238E27FC236}">
                <a16:creationId xmlns:a16="http://schemas.microsoft.com/office/drawing/2014/main" id="{00000000-0008-0000-0100-000074000000}"/>
              </a:ext>
            </a:extLst>
          </xdr:cNvPr>
          <xdr:cNvGrpSpPr/>
        </xdr:nvGrpSpPr>
        <xdr:grpSpPr>
          <a:xfrm>
            <a:off x="1997963" y="3599025"/>
            <a:ext cx="6696075" cy="361950"/>
            <a:chOff x="30935" y="16498"/>
            <a:chExt cx="7578981" cy="337909"/>
          </a:xfrm>
        </xdr:grpSpPr>
        <xdr:sp macro="" textlink="">
          <xdr:nvSpPr>
            <xdr:cNvPr id="17" name="Shape 4">
              <a:extLst>
                <a:ext uri="{FF2B5EF4-FFF2-40B4-BE49-F238E27FC236}">
                  <a16:creationId xmlns:a16="http://schemas.microsoft.com/office/drawing/2014/main" id="{00000000-0008-0000-0100-000011000000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17" name="Shape 117">
              <a:extLst>
                <a:ext uri="{FF2B5EF4-FFF2-40B4-BE49-F238E27FC236}">
                  <a16:creationId xmlns:a16="http://schemas.microsoft.com/office/drawing/2014/main" id="{00000000-0008-0000-0100-00007500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118" name="Shape 118">
              <a:extLst>
                <a:ext uri="{FF2B5EF4-FFF2-40B4-BE49-F238E27FC236}">
                  <a16:creationId xmlns:a16="http://schemas.microsoft.com/office/drawing/2014/main" id="{00000000-0008-0000-0100-00007600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119" name="Shape 119">
              <a:extLst>
                <a:ext uri="{FF2B5EF4-FFF2-40B4-BE49-F238E27FC236}">
                  <a16:creationId xmlns:a16="http://schemas.microsoft.com/office/drawing/2014/main" id="{00000000-0008-0000-0100-00007700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485775</xdr:colOff>
      <xdr:row>2162</xdr:row>
      <xdr:rowOff>104775</xdr:rowOff>
    </xdr:from>
    <xdr:ext cx="6696075" cy="361950"/>
    <xdr:grpSp>
      <xdr:nvGrpSpPr>
        <xdr:cNvPr id="18" name="Shape 2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pSpPr/>
      </xdr:nvGrpSpPr>
      <xdr:grpSpPr>
        <a:xfrm>
          <a:off x="7640955" y="378666375"/>
          <a:ext cx="6696075" cy="361950"/>
          <a:chOff x="1997963" y="3599025"/>
          <a:chExt cx="6696075" cy="361950"/>
        </a:xfrm>
      </xdr:grpSpPr>
      <xdr:grpSp>
        <xdr:nvGrpSpPr>
          <xdr:cNvPr id="120" name="Shape 120">
            <a:extLst>
              <a:ext uri="{FF2B5EF4-FFF2-40B4-BE49-F238E27FC236}">
                <a16:creationId xmlns:a16="http://schemas.microsoft.com/office/drawing/2014/main" id="{00000000-0008-0000-0100-000078000000}"/>
              </a:ext>
            </a:extLst>
          </xdr:cNvPr>
          <xdr:cNvGrpSpPr/>
        </xdr:nvGrpSpPr>
        <xdr:grpSpPr>
          <a:xfrm>
            <a:off x="1997963" y="3599025"/>
            <a:ext cx="6696075" cy="361950"/>
            <a:chOff x="30935" y="16498"/>
            <a:chExt cx="7578981" cy="337909"/>
          </a:xfrm>
        </xdr:grpSpPr>
        <xdr:sp macro="" textlink="">
          <xdr:nvSpPr>
            <xdr:cNvPr id="19" name="Shape 4">
              <a:extLst>
                <a:ext uri="{FF2B5EF4-FFF2-40B4-BE49-F238E27FC236}">
                  <a16:creationId xmlns:a16="http://schemas.microsoft.com/office/drawing/2014/main" id="{00000000-0008-0000-0100-000013000000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21" name="Shape 121">
              <a:extLst>
                <a:ext uri="{FF2B5EF4-FFF2-40B4-BE49-F238E27FC236}">
                  <a16:creationId xmlns:a16="http://schemas.microsoft.com/office/drawing/2014/main" id="{00000000-0008-0000-0100-00007900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122" name="Shape 122">
              <a:extLst>
                <a:ext uri="{FF2B5EF4-FFF2-40B4-BE49-F238E27FC236}">
                  <a16:creationId xmlns:a16="http://schemas.microsoft.com/office/drawing/2014/main" id="{00000000-0008-0000-0100-00007A00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123" name="Shape 123">
              <a:extLst>
                <a:ext uri="{FF2B5EF4-FFF2-40B4-BE49-F238E27FC236}">
                  <a16:creationId xmlns:a16="http://schemas.microsoft.com/office/drawing/2014/main" id="{00000000-0008-0000-0100-00007B00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504825</xdr:colOff>
      <xdr:row>2129</xdr:row>
      <xdr:rowOff>9525</xdr:rowOff>
    </xdr:from>
    <xdr:ext cx="6696075" cy="361950"/>
    <xdr:grpSp>
      <xdr:nvGrpSpPr>
        <xdr:cNvPr id="20" name="Shape 2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pSpPr/>
      </xdr:nvGrpSpPr>
      <xdr:grpSpPr>
        <a:xfrm>
          <a:off x="7660005" y="372787545"/>
          <a:ext cx="6696075" cy="361950"/>
          <a:chOff x="1997963" y="3599025"/>
          <a:chExt cx="6696075" cy="361950"/>
        </a:xfrm>
      </xdr:grpSpPr>
      <xdr:grpSp>
        <xdr:nvGrpSpPr>
          <xdr:cNvPr id="124" name="Shape 124">
            <a:extLst>
              <a:ext uri="{FF2B5EF4-FFF2-40B4-BE49-F238E27FC236}">
                <a16:creationId xmlns:a16="http://schemas.microsoft.com/office/drawing/2014/main" id="{00000000-0008-0000-0100-00007C000000}"/>
              </a:ext>
            </a:extLst>
          </xdr:cNvPr>
          <xdr:cNvGrpSpPr/>
        </xdr:nvGrpSpPr>
        <xdr:grpSpPr>
          <a:xfrm>
            <a:off x="1997963" y="3599025"/>
            <a:ext cx="6696075" cy="361950"/>
            <a:chOff x="30935" y="16498"/>
            <a:chExt cx="7578981" cy="337909"/>
          </a:xfrm>
        </xdr:grpSpPr>
        <xdr:sp macro="" textlink="">
          <xdr:nvSpPr>
            <xdr:cNvPr id="21" name="Shape 4">
              <a:extLst>
                <a:ext uri="{FF2B5EF4-FFF2-40B4-BE49-F238E27FC236}">
                  <a16:creationId xmlns:a16="http://schemas.microsoft.com/office/drawing/2014/main" id="{00000000-0008-0000-0100-000015000000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25" name="Shape 125">
              <a:extLst>
                <a:ext uri="{FF2B5EF4-FFF2-40B4-BE49-F238E27FC236}">
                  <a16:creationId xmlns:a16="http://schemas.microsoft.com/office/drawing/2014/main" id="{00000000-0008-0000-0100-00007D00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126" name="Shape 126">
              <a:extLst>
                <a:ext uri="{FF2B5EF4-FFF2-40B4-BE49-F238E27FC236}">
                  <a16:creationId xmlns:a16="http://schemas.microsoft.com/office/drawing/2014/main" id="{00000000-0008-0000-0100-00007E00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127" name="Shape 127">
              <a:extLst>
                <a:ext uri="{FF2B5EF4-FFF2-40B4-BE49-F238E27FC236}">
                  <a16:creationId xmlns:a16="http://schemas.microsoft.com/office/drawing/2014/main" id="{00000000-0008-0000-0100-00007F00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523875</xdr:colOff>
      <xdr:row>2097</xdr:row>
      <xdr:rowOff>0</xdr:rowOff>
    </xdr:from>
    <xdr:ext cx="6696075" cy="361950"/>
    <xdr:grpSp>
      <xdr:nvGrpSpPr>
        <xdr:cNvPr id="22" name="Shape 2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pSpPr/>
      </xdr:nvGrpSpPr>
      <xdr:grpSpPr>
        <a:xfrm>
          <a:off x="7679055" y="367169700"/>
          <a:ext cx="6696075" cy="361950"/>
          <a:chOff x="1997963" y="3599025"/>
          <a:chExt cx="6696075" cy="361950"/>
        </a:xfrm>
      </xdr:grpSpPr>
      <xdr:grpSp>
        <xdr:nvGrpSpPr>
          <xdr:cNvPr id="128" name="Shape 128">
            <a:extLst>
              <a:ext uri="{FF2B5EF4-FFF2-40B4-BE49-F238E27FC236}">
                <a16:creationId xmlns:a16="http://schemas.microsoft.com/office/drawing/2014/main" id="{00000000-0008-0000-0100-000080000000}"/>
              </a:ext>
            </a:extLst>
          </xdr:cNvPr>
          <xdr:cNvGrpSpPr/>
        </xdr:nvGrpSpPr>
        <xdr:grpSpPr>
          <a:xfrm>
            <a:off x="1997963" y="3599025"/>
            <a:ext cx="6696075" cy="361950"/>
            <a:chOff x="30935" y="16498"/>
            <a:chExt cx="7578981" cy="337909"/>
          </a:xfrm>
        </xdr:grpSpPr>
        <xdr:sp macro="" textlink="">
          <xdr:nvSpPr>
            <xdr:cNvPr id="23" name="Shape 4">
              <a:extLst>
                <a:ext uri="{FF2B5EF4-FFF2-40B4-BE49-F238E27FC236}">
                  <a16:creationId xmlns:a16="http://schemas.microsoft.com/office/drawing/2014/main" id="{00000000-0008-0000-0100-000017000000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29" name="Shape 129">
              <a:extLst>
                <a:ext uri="{FF2B5EF4-FFF2-40B4-BE49-F238E27FC236}">
                  <a16:creationId xmlns:a16="http://schemas.microsoft.com/office/drawing/2014/main" id="{00000000-0008-0000-0100-00008100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130" name="Shape 130">
              <a:extLst>
                <a:ext uri="{FF2B5EF4-FFF2-40B4-BE49-F238E27FC236}">
                  <a16:creationId xmlns:a16="http://schemas.microsoft.com/office/drawing/2014/main" id="{00000000-0008-0000-0100-00008200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131" name="Shape 131">
              <a:extLst>
                <a:ext uri="{FF2B5EF4-FFF2-40B4-BE49-F238E27FC236}">
                  <a16:creationId xmlns:a16="http://schemas.microsoft.com/office/drawing/2014/main" id="{00000000-0008-0000-0100-00008300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495300</xdr:colOff>
      <xdr:row>2061</xdr:row>
      <xdr:rowOff>28575</xdr:rowOff>
    </xdr:from>
    <xdr:ext cx="6686550" cy="361950"/>
    <xdr:grpSp>
      <xdr:nvGrpSpPr>
        <xdr:cNvPr id="24" name="Shape 2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pSpPr/>
      </xdr:nvGrpSpPr>
      <xdr:grpSpPr>
        <a:xfrm>
          <a:off x="7650480" y="360888915"/>
          <a:ext cx="6686550" cy="361950"/>
          <a:chOff x="2002725" y="3599025"/>
          <a:chExt cx="6686550" cy="361950"/>
        </a:xfrm>
      </xdr:grpSpPr>
      <xdr:grpSp>
        <xdr:nvGrpSpPr>
          <xdr:cNvPr id="132" name="Shape 132">
            <a:extLst>
              <a:ext uri="{FF2B5EF4-FFF2-40B4-BE49-F238E27FC236}">
                <a16:creationId xmlns:a16="http://schemas.microsoft.com/office/drawing/2014/main" id="{00000000-0008-0000-0100-000084000000}"/>
              </a:ext>
            </a:extLst>
          </xdr:cNvPr>
          <xdr:cNvGrpSpPr/>
        </xdr:nvGrpSpPr>
        <xdr:grpSpPr>
          <a:xfrm>
            <a:off x="2002725" y="3599025"/>
            <a:ext cx="6686550" cy="361950"/>
            <a:chOff x="30935" y="16498"/>
            <a:chExt cx="7578981" cy="337909"/>
          </a:xfrm>
        </xdr:grpSpPr>
        <xdr:sp macro="" textlink="">
          <xdr:nvSpPr>
            <xdr:cNvPr id="25" name="Shape 4">
              <a:extLst>
                <a:ext uri="{FF2B5EF4-FFF2-40B4-BE49-F238E27FC236}">
                  <a16:creationId xmlns:a16="http://schemas.microsoft.com/office/drawing/2014/main" id="{00000000-0008-0000-0100-000019000000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33" name="Shape 133">
              <a:extLst>
                <a:ext uri="{FF2B5EF4-FFF2-40B4-BE49-F238E27FC236}">
                  <a16:creationId xmlns:a16="http://schemas.microsoft.com/office/drawing/2014/main" id="{00000000-0008-0000-0100-00008500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134" name="Shape 134">
              <a:extLst>
                <a:ext uri="{FF2B5EF4-FFF2-40B4-BE49-F238E27FC236}">
                  <a16:creationId xmlns:a16="http://schemas.microsoft.com/office/drawing/2014/main" id="{00000000-0008-0000-0100-00008600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135" name="Shape 135">
              <a:extLst>
                <a:ext uri="{FF2B5EF4-FFF2-40B4-BE49-F238E27FC236}">
                  <a16:creationId xmlns:a16="http://schemas.microsoft.com/office/drawing/2014/main" id="{00000000-0008-0000-0100-00008700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447675</xdr:colOff>
      <xdr:row>2027</xdr:row>
      <xdr:rowOff>123825</xdr:rowOff>
    </xdr:from>
    <xdr:ext cx="6696075" cy="361950"/>
    <xdr:grpSp>
      <xdr:nvGrpSpPr>
        <xdr:cNvPr id="26" name="Shape 2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pSpPr/>
      </xdr:nvGrpSpPr>
      <xdr:grpSpPr>
        <a:xfrm>
          <a:off x="7602855" y="355025325"/>
          <a:ext cx="6696075" cy="361950"/>
          <a:chOff x="1997963" y="3599025"/>
          <a:chExt cx="6696075" cy="361950"/>
        </a:xfrm>
      </xdr:grpSpPr>
      <xdr:grpSp>
        <xdr:nvGrpSpPr>
          <xdr:cNvPr id="136" name="Shape 136">
            <a:extLst>
              <a:ext uri="{FF2B5EF4-FFF2-40B4-BE49-F238E27FC236}">
                <a16:creationId xmlns:a16="http://schemas.microsoft.com/office/drawing/2014/main" id="{00000000-0008-0000-0100-000088000000}"/>
              </a:ext>
            </a:extLst>
          </xdr:cNvPr>
          <xdr:cNvGrpSpPr/>
        </xdr:nvGrpSpPr>
        <xdr:grpSpPr>
          <a:xfrm>
            <a:off x="1997963" y="3599025"/>
            <a:ext cx="6696075" cy="361950"/>
            <a:chOff x="30935" y="16498"/>
            <a:chExt cx="7578981" cy="337909"/>
          </a:xfrm>
        </xdr:grpSpPr>
        <xdr:sp macro="" textlink="">
          <xdr:nvSpPr>
            <xdr:cNvPr id="27" name="Shape 4">
              <a:extLst>
                <a:ext uri="{FF2B5EF4-FFF2-40B4-BE49-F238E27FC236}">
                  <a16:creationId xmlns:a16="http://schemas.microsoft.com/office/drawing/2014/main" id="{00000000-0008-0000-0100-00001B000000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37" name="Shape 137">
              <a:extLst>
                <a:ext uri="{FF2B5EF4-FFF2-40B4-BE49-F238E27FC236}">
                  <a16:creationId xmlns:a16="http://schemas.microsoft.com/office/drawing/2014/main" id="{00000000-0008-0000-0100-00008900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138" name="Shape 138">
              <a:extLst>
                <a:ext uri="{FF2B5EF4-FFF2-40B4-BE49-F238E27FC236}">
                  <a16:creationId xmlns:a16="http://schemas.microsoft.com/office/drawing/2014/main" id="{00000000-0008-0000-0100-00008A00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139" name="Shape 139">
              <a:extLst>
                <a:ext uri="{FF2B5EF4-FFF2-40B4-BE49-F238E27FC236}">
                  <a16:creationId xmlns:a16="http://schemas.microsoft.com/office/drawing/2014/main" id="{00000000-0008-0000-0100-00008B00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419100</xdr:colOff>
      <xdr:row>1992</xdr:row>
      <xdr:rowOff>19050</xdr:rowOff>
    </xdr:from>
    <xdr:ext cx="6696075" cy="361950"/>
    <xdr:grpSp>
      <xdr:nvGrpSpPr>
        <xdr:cNvPr id="28" name="Shape 2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GrpSpPr/>
      </xdr:nvGrpSpPr>
      <xdr:grpSpPr>
        <a:xfrm>
          <a:off x="7574280" y="348786450"/>
          <a:ext cx="6696075" cy="361950"/>
          <a:chOff x="1997963" y="3599025"/>
          <a:chExt cx="6696075" cy="361950"/>
        </a:xfrm>
      </xdr:grpSpPr>
      <xdr:grpSp>
        <xdr:nvGrpSpPr>
          <xdr:cNvPr id="140" name="Shape 140">
            <a:extLst>
              <a:ext uri="{FF2B5EF4-FFF2-40B4-BE49-F238E27FC236}">
                <a16:creationId xmlns:a16="http://schemas.microsoft.com/office/drawing/2014/main" id="{00000000-0008-0000-0100-00008C000000}"/>
              </a:ext>
            </a:extLst>
          </xdr:cNvPr>
          <xdr:cNvGrpSpPr/>
        </xdr:nvGrpSpPr>
        <xdr:grpSpPr>
          <a:xfrm>
            <a:off x="1997963" y="3599025"/>
            <a:ext cx="6696075" cy="361950"/>
            <a:chOff x="30935" y="16498"/>
            <a:chExt cx="7578981" cy="337909"/>
          </a:xfrm>
        </xdr:grpSpPr>
        <xdr:sp macro="" textlink="">
          <xdr:nvSpPr>
            <xdr:cNvPr id="29" name="Shape 4">
              <a:extLst>
                <a:ext uri="{FF2B5EF4-FFF2-40B4-BE49-F238E27FC236}">
                  <a16:creationId xmlns:a16="http://schemas.microsoft.com/office/drawing/2014/main" id="{00000000-0008-0000-0100-00001D000000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41" name="Shape 141">
              <a:extLst>
                <a:ext uri="{FF2B5EF4-FFF2-40B4-BE49-F238E27FC236}">
                  <a16:creationId xmlns:a16="http://schemas.microsoft.com/office/drawing/2014/main" id="{00000000-0008-0000-0100-00008D00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142" name="Shape 142">
              <a:extLst>
                <a:ext uri="{FF2B5EF4-FFF2-40B4-BE49-F238E27FC236}">
                  <a16:creationId xmlns:a16="http://schemas.microsoft.com/office/drawing/2014/main" id="{00000000-0008-0000-0100-00008E00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143" name="Shape 143">
              <a:extLst>
                <a:ext uri="{FF2B5EF4-FFF2-40B4-BE49-F238E27FC236}">
                  <a16:creationId xmlns:a16="http://schemas.microsoft.com/office/drawing/2014/main" id="{00000000-0008-0000-0100-00008F00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419100</xdr:colOff>
      <xdr:row>1960</xdr:row>
      <xdr:rowOff>95250</xdr:rowOff>
    </xdr:from>
    <xdr:ext cx="6696075" cy="361950"/>
    <xdr:grpSp>
      <xdr:nvGrpSpPr>
        <xdr:cNvPr id="30" name="Shape 2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GrpSpPr/>
      </xdr:nvGrpSpPr>
      <xdr:grpSpPr>
        <a:xfrm>
          <a:off x="7574280" y="343254330"/>
          <a:ext cx="6696075" cy="361950"/>
          <a:chOff x="1997963" y="3599025"/>
          <a:chExt cx="6696075" cy="361950"/>
        </a:xfrm>
      </xdr:grpSpPr>
      <xdr:grpSp>
        <xdr:nvGrpSpPr>
          <xdr:cNvPr id="144" name="Shape 144">
            <a:extLst>
              <a:ext uri="{FF2B5EF4-FFF2-40B4-BE49-F238E27FC236}">
                <a16:creationId xmlns:a16="http://schemas.microsoft.com/office/drawing/2014/main" id="{00000000-0008-0000-0100-000090000000}"/>
              </a:ext>
            </a:extLst>
          </xdr:cNvPr>
          <xdr:cNvGrpSpPr/>
        </xdr:nvGrpSpPr>
        <xdr:grpSpPr>
          <a:xfrm>
            <a:off x="1997963" y="3599025"/>
            <a:ext cx="6696075" cy="361950"/>
            <a:chOff x="30935" y="16498"/>
            <a:chExt cx="7578981" cy="337909"/>
          </a:xfrm>
        </xdr:grpSpPr>
        <xdr:sp macro="" textlink="">
          <xdr:nvSpPr>
            <xdr:cNvPr id="31" name="Shape 4">
              <a:extLst>
                <a:ext uri="{FF2B5EF4-FFF2-40B4-BE49-F238E27FC236}">
                  <a16:creationId xmlns:a16="http://schemas.microsoft.com/office/drawing/2014/main" id="{00000000-0008-0000-0100-00001F000000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45" name="Shape 145">
              <a:extLst>
                <a:ext uri="{FF2B5EF4-FFF2-40B4-BE49-F238E27FC236}">
                  <a16:creationId xmlns:a16="http://schemas.microsoft.com/office/drawing/2014/main" id="{00000000-0008-0000-0100-00009100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146" name="Shape 146">
              <a:extLst>
                <a:ext uri="{FF2B5EF4-FFF2-40B4-BE49-F238E27FC236}">
                  <a16:creationId xmlns:a16="http://schemas.microsoft.com/office/drawing/2014/main" id="{00000000-0008-0000-0100-00009200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147" name="Shape 147">
              <a:extLst>
                <a:ext uri="{FF2B5EF4-FFF2-40B4-BE49-F238E27FC236}">
                  <a16:creationId xmlns:a16="http://schemas.microsoft.com/office/drawing/2014/main" id="{00000000-0008-0000-0100-00009300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438150</xdr:colOff>
      <xdr:row>1923</xdr:row>
      <xdr:rowOff>76200</xdr:rowOff>
    </xdr:from>
    <xdr:ext cx="6696075" cy="361950"/>
    <xdr:grpSp>
      <xdr:nvGrpSpPr>
        <xdr:cNvPr id="32" name="Shape 2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GrpSpPr/>
      </xdr:nvGrpSpPr>
      <xdr:grpSpPr>
        <a:xfrm>
          <a:off x="7593330" y="336750660"/>
          <a:ext cx="6696075" cy="361950"/>
          <a:chOff x="1997963" y="3599025"/>
          <a:chExt cx="6696075" cy="361950"/>
        </a:xfrm>
      </xdr:grpSpPr>
      <xdr:grpSp>
        <xdr:nvGrpSpPr>
          <xdr:cNvPr id="148" name="Shape 148">
            <a:extLst>
              <a:ext uri="{FF2B5EF4-FFF2-40B4-BE49-F238E27FC236}">
                <a16:creationId xmlns:a16="http://schemas.microsoft.com/office/drawing/2014/main" id="{00000000-0008-0000-0100-000094000000}"/>
              </a:ext>
            </a:extLst>
          </xdr:cNvPr>
          <xdr:cNvGrpSpPr/>
        </xdr:nvGrpSpPr>
        <xdr:grpSpPr>
          <a:xfrm>
            <a:off x="1997963" y="3599025"/>
            <a:ext cx="6696075" cy="361950"/>
            <a:chOff x="30935" y="16498"/>
            <a:chExt cx="7578981" cy="337909"/>
          </a:xfrm>
        </xdr:grpSpPr>
        <xdr:sp macro="" textlink="">
          <xdr:nvSpPr>
            <xdr:cNvPr id="33" name="Shape 4">
              <a:extLst>
                <a:ext uri="{FF2B5EF4-FFF2-40B4-BE49-F238E27FC236}">
                  <a16:creationId xmlns:a16="http://schemas.microsoft.com/office/drawing/2014/main" id="{00000000-0008-0000-0100-000021000000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49" name="Shape 149">
              <a:extLst>
                <a:ext uri="{FF2B5EF4-FFF2-40B4-BE49-F238E27FC236}">
                  <a16:creationId xmlns:a16="http://schemas.microsoft.com/office/drawing/2014/main" id="{00000000-0008-0000-0100-00009500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150" name="Shape 150">
              <a:extLst>
                <a:ext uri="{FF2B5EF4-FFF2-40B4-BE49-F238E27FC236}">
                  <a16:creationId xmlns:a16="http://schemas.microsoft.com/office/drawing/2014/main" id="{00000000-0008-0000-0100-00009600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151" name="Shape 151">
              <a:extLst>
                <a:ext uri="{FF2B5EF4-FFF2-40B4-BE49-F238E27FC236}">
                  <a16:creationId xmlns:a16="http://schemas.microsoft.com/office/drawing/2014/main" id="{00000000-0008-0000-0100-00009700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428625</xdr:colOff>
      <xdr:row>1893</xdr:row>
      <xdr:rowOff>85725</xdr:rowOff>
    </xdr:from>
    <xdr:ext cx="6696075" cy="361950"/>
    <xdr:grpSp>
      <xdr:nvGrpSpPr>
        <xdr:cNvPr id="34" name="Shape 2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GrpSpPr/>
      </xdr:nvGrpSpPr>
      <xdr:grpSpPr>
        <a:xfrm>
          <a:off x="7583805" y="331502385"/>
          <a:ext cx="6696075" cy="361950"/>
          <a:chOff x="1997963" y="3599025"/>
          <a:chExt cx="6696075" cy="361950"/>
        </a:xfrm>
      </xdr:grpSpPr>
      <xdr:grpSp>
        <xdr:nvGrpSpPr>
          <xdr:cNvPr id="152" name="Shape 152">
            <a:extLst>
              <a:ext uri="{FF2B5EF4-FFF2-40B4-BE49-F238E27FC236}">
                <a16:creationId xmlns:a16="http://schemas.microsoft.com/office/drawing/2014/main" id="{00000000-0008-0000-0100-000098000000}"/>
              </a:ext>
            </a:extLst>
          </xdr:cNvPr>
          <xdr:cNvGrpSpPr/>
        </xdr:nvGrpSpPr>
        <xdr:grpSpPr>
          <a:xfrm>
            <a:off x="1997963" y="3599025"/>
            <a:ext cx="6696075" cy="361950"/>
            <a:chOff x="30935" y="16498"/>
            <a:chExt cx="7578981" cy="337909"/>
          </a:xfrm>
        </xdr:grpSpPr>
        <xdr:sp macro="" textlink="">
          <xdr:nvSpPr>
            <xdr:cNvPr id="35" name="Shape 4">
              <a:extLst>
                <a:ext uri="{FF2B5EF4-FFF2-40B4-BE49-F238E27FC236}">
                  <a16:creationId xmlns:a16="http://schemas.microsoft.com/office/drawing/2014/main" id="{00000000-0008-0000-0100-000023000000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53" name="Shape 153">
              <a:extLst>
                <a:ext uri="{FF2B5EF4-FFF2-40B4-BE49-F238E27FC236}">
                  <a16:creationId xmlns:a16="http://schemas.microsoft.com/office/drawing/2014/main" id="{00000000-0008-0000-0100-00009900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154" name="Shape 154">
              <a:extLst>
                <a:ext uri="{FF2B5EF4-FFF2-40B4-BE49-F238E27FC236}">
                  <a16:creationId xmlns:a16="http://schemas.microsoft.com/office/drawing/2014/main" id="{00000000-0008-0000-0100-00009A00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155" name="Shape 155">
              <a:extLst>
                <a:ext uri="{FF2B5EF4-FFF2-40B4-BE49-F238E27FC236}">
                  <a16:creationId xmlns:a16="http://schemas.microsoft.com/office/drawing/2014/main" id="{00000000-0008-0000-0100-00009B00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447675</xdr:colOff>
      <xdr:row>1864</xdr:row>
      <xdr:rowOff>114300</xdr:rowOff>
    </xdr:from>
    <xdr:ext cx="6696075" cy="361950"/>
    <xdr:grpSp>
      <xdr:nvGrpSpPr>
        <xdr:cNvPr id="36" name="Shape 2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GrpSpPr/>
      </xdr:nvGrpSpPr>
      <xdr:grpSpPr>
        <a:xfrm>
          <a:off x="7602855" y="326448420"/>
          <a:ext cx="6696075" cy="361950"/>
          <a:chOff x="1997963" y="3599025"/>
          <a:chExt cx="6696075" cy="361950"/>
        </a:xfrm>
      </xdr:grpSpPr>
      <xdr:grpSp>
        <xdr:nvGrpSpPr>
          <xdr:cNvPr id="156" name="Shape 156">
            <a:extLst>
              <a:ext uri="{FF2B5EF4-FFF2-40B4-BE49-F238E27FC236}">
                <a16:creationId xmlns:a16="http://schemas.microsoft.com/office/drawing/2014/main" id="{00000000-0008-0000-0100-00009C000000}"/>
              </a:ext>
            </a:extLst>
          </xdr:cNvPr>
          <xdr:cNvGrpSpPr/>
        </xdr:nvGrpSpPr>
        <xdr:grpSpPr>
          <a:xfrm>
            <a:off x="1997963" y="3599025"/>
            <a:ext cx="6696075" cy="361950"/>
            <a:chOff x="30935" y="16498"/>
            <a:chExt cx="7578981" cy="337909"/>
          </a:xfrm>
        </xdr:grpSpPr>
        <xdr:sp macro="" textlink="">
          <xdr:nvSpPr>
            <xdr:cNvPr id="37" name="Shape 4">
              <a:extLst>
                <a:ext uri="{FF2B5EF4-FFF2-40B4-BE49-F238E27FC236}">
                  <a16:creationId xmlns:a16="http://schemas.microsoft.com/office/drawing/2014/main" id="{00000000-0008-0000-0100-000025000000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57" name="Shape 157">
              <a:extLst>
                <a:ext uri="{FF2B5EF4-FFF2-40B4-BE49-F238E27FC236}">
                  <a16:creationId xmlns:a16="http://schemas.microsoft.com/office/drawing/2014/main" id="{00000000-0008-0000-0100-00009D00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158" name="Shape 158">
              <a:extLst>
                <a:ext uri="{FF2B5EF4-FFF2-40B4-BE49-F238E27FC236}">
                  <a16:creationId xmlns:a16="http://schemas.microsoft.com/office/drawing/2014/main" id="{00000000-0008-0000-0100-00009E00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159" name="Shape 159">
              <a:extLst>
                <a:ext uri="{FF2B5EF4-FFF2-40B4-BE49-F238E27FC236}">
                  <a16:creationId xmlns:a16="http://schemas.microsoft.com/office/drawing/2014/main" id="{00000000-0008-0000-0100-00009F00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514350</xdr:colOff>
      <xdr:row>1832</xdr:row>
      <xdr:rowOff>142875</xdr:rowOff>
    </xdr:from>
    <xdr:ext cx="6696075" cy="361950"/>
    <xdr:grpSp>
      <xdr:nvGrpSpPr>
        <xdr:cNvPr id="38" name="Shape 2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GrpSpPr/>
      </xdr:nvGrpSpPr>
      <xdr:grpSpPr>
        <a:xfrm>
          <a:off x="7669530" y="320868675"/>
          <a:ext cx="6696075" cy="361950"/>
          <a:chOff x="1997963" y="3599025"/>
          <a:chExt cx="6696075" cy="361950"/>
        </a:xfrm>
      </xdr:grpSpPr>
      <xdr:grpSp>
        <xdr:nvGrpSpPr>
          <xdr:cNvPr id="160" name="Shape 160">
            <a:extLst>
              <a:ext uri="{FF2B5EF4-FFF2-40B4-BE49-F238E27FC236}">
                <a16:creationId xmlns:a16="http://schemas.microsoft.com/office/drawing/2014/main" id="{00000000-0008-0000-0100-0000A0000000}"/>
              </a:ext>
            </a:extLst>
          </xdr:cNvPr>
          <xdr:cNvGrpSpPr/>
        </xdr:nvGrpSpPr>
        <xdr:grpSpPr>
          <a:xfrm>
            <a:off x="1997963" y="3599025"/>
            <a:ext cx="6696075" cy="361950"/>
            <a:chOff x="30935" y="16498"/>
            <a:chExt cx="7578981" cy="337909"/>
          </a:xfrm>
        </xdr:grpSpPr>
        <xdr:sp macro="" textlink="">
          <xdr:nvSpPr>
            <xdr:cNvPr id="39" name="Shape 4">
              <a:extLst>
                <a:ext uri="{FF2B5EF4-FFF2-40B4-BE49-F238E27FC236}">
                  <a16:creationId xmlns:a16="http://schemas.microsoft.com/office/drawing/2014/main" id="{00000000-0008-0000-0100-000027000000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61" name="Shape 161">
              <a:extLst>
                <a:ext uri="{FF2B5EF4-FFF2-40B4-BE49-F238E27FC236}">
                  <a16:creationId xmlns:a16="http://schemas.microsoft.com/office/drawing/2014/main" id="{00000000-0008-0000-0100-0000A100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162" name="Shape 162">
              <a:extLst>
                <a:ext uri="{FF2B5EF4-FFF2-40B4-BE49-F238E27FC236}">
                  <a16:creationId xmlns:a16="http://schemas.microsoft.com/office/drawing/2014/main" id="{00000000-0008-0000-0100-0000A200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163" name="Shape 163">
              <a:extLst>
                <a:ext uri="{FF2B5EF4-FFF2-40B4-BE49-F238E27FC236}">
                  <a16:creationId xmlns:a16="http://schemas.microsoft.com/office/drawing/2014/main" id="{00000000-0008-0000-0100-0000A300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476250</xdr:colOff>
      <xdr:row>1799</xdr:row>
      <xdr:rowOff>57150</xdr:rowOff>
    </xdr:from>
    <xdr:ext cx="6696075" cy="361950"/>
    <xdr:grpSp>
      <xdr:nvGrpSpPr>
        <xdr:cNvPr id="40" name="Shape 2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GrpSpPr/>
      </xdr:nvGrpSpPr>
      <xdr:grpSpPr>
        <a:xfrm>
          <a:off x="7631430" y="314999370"/>
          <a:ext cx="6696075" cy="361950"/>
          <a:chOff x="1997963" y="3599025"/>
          <a:chExt cx="6696075" cy="361950"/>
        </a:xfrm>
      </xdr:grpSpPr>
      <xdr:grpSp>
        <xdr:nvGrpSpPr>
          <xdr:cNvPr id="164" name="Shape 164">
            <a:extLst>
              <a:ext uri="{FF2B5EF4-FFF2-40B4-BE49-F238E27FC236}">
                <a16:creationId xmlns:a16="http://schemas.microsoft.com/office/drawing/2014/main" id="{00000000-0008-0000-0100-0000A4000000}"/>
              </a:ext>
            </a:extLst>
          </xdr:cNvPr>
          <xdr:cNvGrpSpPr/>
        </xdr:nvGrpSpPr>
        <xdr:grpSpPr>
          <a:xfrm>
            <a:off x="1997963" y="3599025"/>
            <a:ext cx="6696075" cy="361950"/>
            <a:chOff x="30935" y="16498"/>
            <a:chExt cx="7578981" cy="337909"/>
          </a:xfrm>
        </xdr:grpSpPr>
        <xdr:sp macro="" textlink="">
          <xdr:nvSpPr>
            <xdr:cNvPr id="41" name="Shape 4">
              <a:extLst>
                <a:ext uri="{FF2B5EF4-FFF2-40B4-BE49-F238E27FC236}">
                  <a16:creationId xmlns:a16="http://schemas.microsoft.com/office/drawing/2014/main" id="{00000000-0008-0000-0100-000029000000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65" name="Shape 165">
              <a:extLst>
                <a:ext uri="{FF2B5EF4-FFF2-40B4-BE49-F238E27FC236}">
                  <a16:creationId xmlns:a16="http://schemas.microsoft.com/office/drawing/2014/main" id="{00000000-0008-0000-0100-0000A500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166" name="Shape 166">
              <a:extLst>
                <a:ext uri="{FF2B5EF4-FFF2-40B4-BE49-F238E27FC236}">
                  <a16:creationId xmlns:a16="http://schemas.microsoft.com/office/drawing/2014/main" id="{00000000-0008-0000-0100-0000A600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167" name="Shape 167">
              <a:extLst>
                <a:ext uri="{FF2B5EF4-FFF2-40B4-BE49-F238E27FC236}">
                  <a16:creationId xmlns:a16="http://schemas.microsoft.com/office/drawing/2014/main" id="{00000000-0008-0000-0100-0000A700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523875</xdr:colOff>
      <xdr:row>1761</xdr:row>
      <xdr:rowOff>95250</xdr:rowOff>
    </xdr:from>
    <xdr:ext cx="6696075" cy="361950"/>
    <xdr:grpSp>
      <xdr:nvGrpSpPr>
        <xdr:cNvPr id="42" name="Shape 2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GrpSpPr/>
      </xdr:nvGrpSpPr>
      <xdr:grpSpPr>
        <a:xfrm>
          <a:off x="7679055" y="308377590"/>
          <a:ext cx="6696075" cy="361950"/>
          <a:chOff x="1997963" y="3599025"/>
          <a:chExt cx="6696075" cy="361950"/>
        </a:xfrm>
      </xdr:grpSpPr>
      <xdr:grpSp>
        <xdr:nvGrpSpPr>
          <xdr:cNvPr id="168" name="Shape 168">
            <a:extLst>
              <a:ext uri="{FF2B5EF4-FFF2-40B4-BE49-F238E27FC236}">
                <a16:creationId xmlns:a16="http://schemas.microsoft.com/office/drawing/2014/main" id="{00000000-0008-0000-0100-0000A8000000}"/>
              </a:ext>
            </a:extLst>
          </xdr:cNvPr>
          <xdr:cNvGrpSpPr/>
        </xdr:nvGrpSpPr>
        <xdr:grpSpPr>
          <a:xfrm>
            <a:off x="1997963" y="3599025"/>
            <a:ext cx="6696075" cy="361950"/>
            <a:chOff x="30935" y="16498"/>
            <a:chExt cx="7578981" cy="337909"/>
          </a:xfrm>
        </xdr:grpSpPr>
        <xdr:sp macro="" textlink="">
          <xdr:nvSpPr>
            <xdr:cNvPr id="43" name="Shape 4">
              <a:extLst>
                <a:ext uri="{FF2B5EF4-FFF2-40B4-BE49-F238E27FC236}">
                  <a16:creationId xmlns:a16="http://schemas.microsoft.com/office/drawing/2014/main" id="{00000000-0008-0000-0100-00002B000000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69" name="Shape 169">
              <a:extLst>
                <a:ext uri="{FF2B5EF4-FFF2-40B4-BE49-F238E27FC236}">
                  <a16:creationId xmlns:a16="http://schemas.microsoft.com/office/drawing/2014/main" id="{00000000-0008-0000-0100-0000A900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170" name="Shape 170">
              <a:extLst>
                <a:ext uri="{FF2B5EF4-FFF2-40B4-BE49-F238E27FC236}">
                  <a16:creationId xmlns:a16="http://schemas.microsoft.com/office/drawing/2014/main" id="{00000000-0008-0000-0100-0000AA00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171" name="Shape 171">
              <a:extLst>
                <a:ext uri="{FF2B5EF4-FFF2-40B4-BE49-F238E27FC236}">
                  <a16:creationId xmlns:a16="http://schemas.microsoft.com/office/drawing/2014/main" id="{00000000-0008-0000-0100-0000AB00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457200</xdr:colOff>
      <xdr:row>1723</xdr:row>
      <xdr:rowOff>57150</xdr:rowOff>
    </xdr:from>
    <xdr:ext cx="6696075" cy="361950"/>
    <xdr:grpSp>
      <xdr:nvGrpSpPr>
        <xdr:cNvPr id="44" name="Shape 2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GrpSpPr/>
      </xdr:nvGrpSpPr>
      <xdr:grpSpPr>
        <a:xfrm>
          <a:off x="7612380" y="301679610"/>
          <a:ext cx="6696075" cy="361950"/>
          <a:chOff x="1997963" y="3599025"/>
          <a:chExt cx="6696075" cy="361950"/>
        </a:xfrm>
      </xdr:grpSpPr>
      <xdr:grpSp>
        <xdr:nvGrpSpPr>
          <xdr:cNvPr id="172" name="Shape 172">
            <a:extLst>
              <a:ext uri="{FF2B5EF4-FFF2-40B4-BE49-F238E27FC236}">
                <a16:creationId xmlns:a16="http://schemas.microsoft.com/office/drawing/2014/main" id="{00000000-0008-0000-0100-0000AC000000}"/>
              </a:ext>
            </a:extLst>
          </xdr:cNvPr>
          <xdr:cNvGrpSpPr/>
        </xdr:nvGrpSpPr>
        <xdr:grpSpPr>
          <a:xfrm>
            <a:off x="1997963" y="3599025"/>
            <a:ext cx="6696075" cy="361950"/>
            <a:chOff x="30935" y="16498"/>
            <a:chExt cx="7578981" cy="337909"/>
          </a:xfrm>
        </xdr:grpSpPr>
        <xdr:sp macro="" textlink="">
          <xdr:nvSpPr>
            <xdr:cNvPr id="45" name="Shape 4">
              <a:extLst>
                <a:ext uri="{FF2B5EF4-FFF2-40B4-BE49-F238E27FC236}">
                  <a16:creationId xmlns:a16="http://schemas.microsoft.com/office/drawing/2014/main" id="{00000000-0008-0000-0100-00002D000000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73" name="Shape 173">
              <a:extLst>
                <a:ext uri="{FF2B5EF4-FFF2-40B4-BE49-F238E27FC236}">
                  <a16:creationId xmlns:a16="http://schemas.microsoft.com/office/drawing/2014/main" id="{00000000-0008-0000-0100-0000AD00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174" name="Shape 174">
              <a:extLst>
                <a:ext uri="{FF2B5EF4-FFF2-40B4-BE49-F238E27FC236}">
                  <a16:creationId xmlns:a16="http://schemas.microsoft.com/office/drawing/2014/main" id="{00000000-0008-0000-0100-0000AE00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175" name="Shape 175">
              <a:extLst>
                <a:ext uri="{FF2B5EF4-FFF2-40B4-BE49-F238E27FC236}">
                  <a16:creationId xmlns:a16="http://schemas.microsoft.com/office/drawing/2014/main" id="{00000000-0008-0000-0100-0000AF00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495300</xdr:colOff>
      <xdr:row>1687</xdr:row>
      <xdr:rowOff>133350</xdr:rowOff>
    </xdr:from>
    <xdr:ext cx="6696075" cy="361950"/>
    <xdr:grpSp>
      <xdr:nvGrpSpPr>
        <xdr:cNvPr id="46" name="Shape 2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GrpSpPr/>
      </xdr:nvGrpSpPr>
      <xdr:grpSpPr>
        <a:xfrm>
          <a:off x="7650480" y="295446450"/>
          <a:ext cx="6696075" cy="361950"/>
          <a:chOff x="1997963" y="3599025"/>
          <a:chExt cx="6696075" cy="361950"/>
        </a:xfrm>
      </xdr:grpSpPr>
      <xdr:grpSp>
        <xdr:nvGrpSpPr>
          <xdr:cNvPr id="176" name="Shape 176">
            <a:extLst>
              <a:ext uri="{FF2B5EF4-FFF2-40B4-BE49-F238E27FC236}">
                <a16:creationId xmlns:a16="http://schemas.microsoft.com/office/drawing/2014/main" id="{00000000-0008-0000-0100-0000B0000000}"/>
              </a:ext>
            </a:extLst>
          </xdr:cNvPr>
          <xdr:cNvGrpSpPr/>
        </xdr:nvGrpSpPr>
        <xdr:grpSpPr>
          <a:xfrm>
            <a:off x="1997963" y="3599025"/>
            <a:ext cx="6696075" cy="361950"/>
            <a:chOff x="30935" y="16498"/>
            <a:chExt cx="7578981" cy="337909"/>
          </a:xfrm>
        </xdr:grpSpPr>
        <xdr:sp macro="" textlink="">
          <xdr:nvSpPr>
            <xdr:cNvPr id="47" name="Shape 4">
              <a:extLst>
                <a:ext uri="{FF2B5EF4-FFF2-40B4-BE49-F238E27FC236}">
                  <a16:creationId xmlns:a16="http://schemas.microsoft.com/office/drawing/2014/main" id="{00000000-0008-0000-0100-00002F000000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77" name="Shape 177">
              <a:extLst>
                <a:ext uri="{FF2B5EF4-FFF2-40B4-BE49-F238E27FC236}">
                  <a16:creationId xmlns:a16="http://schemas.microsoft.com/office/drawing/2014/main" id="{00000000-0008-0000-0100-0000B100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178" name="Shape 178">
              <a:extLst>
                <a:ext uri="{FF2B5EF4-FFF2-40B4-BE49-F238E27FC236}">
                  <a16:creationId xmlns:a16="http://schemas.microsoft.com/office/drawing/2014/main" id="{00000000-0008-0000-0100-0000B200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179" name="Shape 179">
              <a:extLst>
                <a:ext uri="{FF2B5EF4-FFF2-40B4-BE49-F238E27FC236}">
                  <a16:creationId xmlns:a16="http://schemas.microsoft.com/office/drawing/2014/main" id="{00000000-0008-0000-0100-0000B300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466725</xdr:colOff>
      <xdr:row>1643</xdr:row>
      <xdr:rowOff>28575</xdr:rowOff>
    </xdr:from>
    <xdr:ext cx="6696075" cy="361950"/>
    <xdr:grpSp>
      <xdr:nvGrpSpPr>
        <xdr:cNvPr id="48" name="Shape 2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GrpSpPr/>
      </xdr:nvGrpSpPr>
      <xdr:grpSpPr>
        <a:xfrm>
          <a:off x="7621905" y="287630235"/>
          <a:ext cx="6696075" cy="361950"/>
          <a:chOff x="1997963" y="3599025"/>
          <a:chExt cx="6696075" cy="361950"/>
        </a:xfrm>
      </xdr:grpSpPr>
      <xdr:grpSp>
        <xdr:nvGrpSpPr>
          <xdr:cNvPr id="180" name="Shape 180">
            <a:extLst>
              <a:ext uri="{FF2B5EF4-FFF2-40B4-BE49-F238E27FC236}">
                <a16:creationId xmlns:a16="http://schemas.microsoft.com/office/drawing/2014/main" id="{00000000-0008-0000-0100-0000B4000000}"/>
              </a:ext>
            </a:extLst>
          </xdr:cNvPr>
          <xdr:cNvGrpSpPr/>
        </xdr:nvGrpSpPr>
        <xdr:grpSpPr>
          <a:xfrm>
            <a:off x="1997963" y="3599025"/>
            <a:ext cx="6696075" cy="361950"/>
            <a:chOff x="30935" y="16498"/>
            <a:chExt cx="7578981" cy="337909"/>
          </a:xfrm>
        </xdr:grpSpPr>
        <xdr:sp macro="" textlink="">
          <xdr:nvSpPr>
            <xdr:cNvPr id="49" name="Shape 4">
              <a:extLst>
                <a:ext uri="{FF2B5EF4-FFF2-40B4-BE49-F238E27FC236}">
                  <a16:creationId xmlns:a16="http://schemas.microsoft.com/office/drawing/2014/main" id="{00000000-0008-0000-0100-000031000000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81" name="Shape 181">
              <a:extLst>
                <a:ext uri="{FF2B5EF4-FFF2-40B4-BE49-F238E27FC236}">
                  <a16:creationId xmlns:a16="http://schemas.microsoft.com/office/drawing/2014/main" id="{00000000-0008-0000-0100-0000B500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182" name="Shape 182">
              <a:extLst>
                <a:ext uri="{FF2B5EF4-FFF2-40B4-BE49-F238E27FC236}">
                  <a16:creationId xmlns:a16="http://schemas.microsoft.com/office/drawing/2014/main" id="{00000000-0008-0000-0100-0000B600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183" name="Shape 183">
              <a:extLst>
                <a:ext uri="{FF2B5EF4-FFF2-40B4-BE49-F238E27FC236}">
                  <a16:creationId xmlns:a16="http://schemas.microsoft.com/office/drawing/2014/main" id="{00000000-0008-0000-0100-0000B700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523875</xdr:colOff>
      <xdr:row>1608</xdr:row>
      <xdr:rowOff>57150</xdr:rowOff>
    </xdr:from>
    <xdr:ext cx="6696075" cy="361950"/>
    <xdr:grpSp>
      <xdr:nvGrpSpPr>
        <xdr:cNvPr id="50" name="Shape 2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GrpSpPr/>
      </xdr:nvGrpSpPr>
      <xdr:grpSpPr>
        <a:xfrm>
          <a:off x="7679055" y="281524710"/>
          <a:ext cx="6696075" cy="361950"/>
          <a:chOff x="1997963" y="3599025"/>
          <a:chExt cx="6696075" cy="361950"/>
        </a:xfrm>
      </xdr:grpSpPr>
      <xdr:grpSp>
        <xdr:nvGrpSpPr>
          <xdr:cNvPr id="184" name="Shape 184">
            <a:extLst>
              <a:ext uri="{FF2B5EF4-FFF2-40B4-BE49-F238E27FC236}">
                <a16:creationId xmlns:a16="http://schemas.microsoft.com/office/drawing/2014/main" id="{00000000-0008-0000-0100-0000B8000000}"/>
              </a:ext>
            </a:extLst>
          </xdr:cNvPr>
          <xdr:cNvGrpSpPr/>
        </xdr:nvGrpSpPr>
        <xdr:grpSpPr>
          <a:xfrm>
            <a:off x="1997963" y="3599025"/>
            <a:ext cx="6696075" cy="361950"/>
            <a:chOff x="30935" y="16498"/>
            <a:chExt cx="7578981" cy="337909"/>
          </a:xfrm>
        </xdr:grpSpPr>
        <xdr:sp macro="" textlink="">
          <xdr:nvSpPr>
            <xdr:cNvPr id="51" name="Shape 4">
              <a:extLst>
                <a:ext uri="{FF2B5EF4-FFF2-40B4-BE49-F238E27FC236}">
                  <a16:creationId xmlns:a16="http://schemas.microsoft.com/office/drawing/2014/main" id="{00000000-0008-0000-0100-000033000000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85" name="Shape 185">
              <a:extLst>
                <a:ext uri="{FF2B5EF4-FFF2-40B4-BE49-F238E27FC236}">
                  <a16:creationId xmlns:a16="http://schemas.microsoft.com/office/drawing/2014/main" id="{00000000-0008-0000-0100-0000B900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186" name="Shape 186">
              <a:extLst>
                <a:ext uri="{FF2B5EF4-FFF2-40B4-BE49-F238E27FC236}">
                  <a16:creationId xmlns:a16="http://schemas.microsoft.com/office/drawing/2014/main" id="{00000000-0008-0000-0100-0000BA00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187" name="Shape 187">
              <a:extLst>
                <a:ext uri="{FF2B5EF4-FFF2-40B4-BE49-F238E27FC236}">
                  <a16:creationId xmlns:a16="http://schemas.microsoft.com/office/drawing/2014/main" id="{00000000-0008-0000-0100-0000BB00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390525</xdr:colOff>
      <xdr:row>1571</xdr:row>
      <xdr:rowOff>66675</xdr:rowOff>
    </xdr:from>
    <xdr:ext cx="6724650" cy="361950"/>
    <xdr:grpSp>
      <xdr:nvGrpSpPr>
        <xdr:cNvPr id="52" name="Shape 2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GrpSpPr/>
      </xdr:nvGrpSpPr>
      <xdr:grpSpPr>
        <a:xfrm>
          <a:off x="7545705" y="275049615"/>
          <a:ext cx="6724650" cy="361950"/>
          <a:chOff x="1983675" y="3599025"/>
          <a:chExt cx="6724650" cy="361950"/>
        </a:xfrm>
      </xdr:grpSpPr>
      <xdr:grpSp>
        <xdr:nvGrpSpPr>
          <xdr:cNvPr id="188" name="Shape 188">
            <a:extLst>
              <a:ext uri="{FF2B5EF4-FFF2-40B4-BE49-F238E27FC236}">
                <a16:creationId xmlns:a16="http://schemas.microsoft.com/office/drawing/2014/main" id="{00000000-0008-0000-0100-0000BC000000}"/>
              </a:ext>
            </a:extLst>
          </xdr:cNvPr>
          <xdr:cNvGrpSpPr/>
        </xdr:nvGrpSpPr>
        <xdr:grpSpPr>
          <a:xfrm>
            <a:off x="1983675" y="3599025"/>
            <a:ext cx="6724650" cy="361950"/>
            <a:chOff x="30935" y="16498"/>
            <a:chExt cx="7578981" cy="337909"/>
          </a:xfrm>
        </xdr:grpSpPr>
        <xdr:sp macro="" textlink="">
          <xdr:nvSpPr>
            <xdr:cNvPr id="53" name="Shape 4">
              <a:extLst>
                <a:ext uri="{FF2B5EF4-FFF2-40B4-BE49-F238E27FC236}">
                  <a16:creationId xmlns:a16="http://schemas.microsoft.com/office/drawing/2014/main" id="{00000000-0008-0000-0100-000035000000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89" name="Shape 189">
              <a:extLst>
                <a:ext uri="{FF2B5EF4-FFF2-40B4-BE49-F238E27FC236}">
                  <a16:creationId xmlns:a16="http://schemas.microsoft.com/office/drawing/2014/main" id="{00000000-0008-0000-0100-0000BD00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190" name="Shape 190">
              <a:extLst>
                <a:ext uri="{FF2B5EF4-FFF2-40B4-BE49-F238E27FC236}">
                  <a16:creationId xmlns:a16="http://schemas.microsoft.com/office/drawing/2014/main" id="{00000000-0008-0000-0100-0000BE00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191" name="Shape 191">
              <a:extLst>
                <a:ext uri="{FF2B5EF4-FFF2-40B4-BE49-F238E27FC236}">
                  <a16:creationId xmlns:a16="http://schemas.microsoft.com/office/drawing/2014/main" id="{00000000-0008-0000-0100-0000BF00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361950</xdr:colOff>
      <xdr:row>1532</xdr:row>
      <xdr:rowOff>47625</xdr:rowOff>
    </xdr:from>
    <xdr:ext cx="6724650" cy="361950"/>
    <xdr:grpSp>
      <xdr:nvGrpSpPr>
        <xdr:cNvPr id="54" name="Shape 2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GrpSpPr/>
      </xdr:nvGrpSpPr>
      <xdr:grpSpPr>
        <a:xfrm>
          <a:off x="7517130" y="268195425"/>
          <a:ext cx="6724650" cy="361950"/>
          <a:chOff x="1983675" y="3599025"/>
          <a:chExt cx="6724650" cy="361950"/>
        </a:xfrm>
      </xdr:grpSpPr>
      <xdr:grpSp>
        <xdr:nvGrpSpPr>
          <xdr:cNvPr id="192" name="Shape 192">
            <a:extLst>
              <a:ext uri="{FF2B5EF4-FFF2-40B4-BE49-F238E27FC236}">
                <a16:creationId xmlns:a16="http://schemas.microsoft.com/office/drawing/2014/main" id="{00000000-0008-0000-0100-0000C0000000}"/>
              </a:ext>
            </a:extLst>
          </xdr:cNvPr>
          <xdr:cNvGrpSpPr/>
        </xdr:nvGrpSpPr>
        <xdr:grpSpPr>
          <a:xfrm>
            <a:off x="1983675" y="3599025"/>
            <a:ext cx="6724650" cy="361950"/>
            <a:chOff x="30935" y="16498"/>
            <a:chExt cx="7578981" cy="337909"/>
          </a:xfrm>
        </xdr:grpSpPr>
        <xdr:sp macro="" textlink="">
          <xdr:nvSpPr>
            <xdr:cNvPr id="55" name="Shape 4">
              <a:extLst>
                <a:ext uri="{FF2B5EF4-FFF2-40B4-BE49-F238E27FC236}">
                  <a16:creationId xmlns:a16="http://schemas.microsoft.com/office/drawing/2014/main" id="{00000000-0008-0000-0100-000037000000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93" name="Shape 193">
              <a:extLst>
                <a:ext uri="{FF2B5EF4-FFF2-40B4-BE49-F238E27FC236}">
                  <a16:creationId xmlns:a16="http://schemas.microsoft.com/office/drawing/2014/main" id="{00000000-0008-0000-0100-0000C100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194" name="Shape 194">
              <a:extLst>
                <a:ext uri="{FF2B5EF4-FFF2-40B4-BE49-F238E27FC236}">
                  <a16:creationId xmlns:a16="http://schemas.microsoft.com/office/drawing/2014/main" id="{00000000-0008-0000-0100-0000C200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195" name="Shape 195">
              <a:extLst>
                <a:ext uri="{FF2B5EF4-FFF2-40B4-BE49-F238E27FC236}">
                  <a16:creationId xmlns:a16="http://schemas.microsoft.com/office/drawing/2014/main" id="{00000000-0008-0000-0100-0000C300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381000</xdr:colOff>
      <xdr:row>1494</xdr:row>
      <xdr:rowOff>9525</xdr:rowOff>
    </xdr:from>
    <xdr:ext cx="6724650" cy="361950"/>
    <xdr:grpSp>
      <xdr:nvGrpSpPr>
        <xdr:cNvPr id="56" name="Shape 2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GrpSpPr/>
      </xdr:nvGrpSpPr>
      <xdr:grpSpPr>
        <a:xfrm>
          <a:off x="7536180" y="261497445"/>
          <a:ext cx="6724650" cy="361950"/>
          <a:chOff x="1983675" y="3599025"/>
          <a:chExt cx="6724650" cy="361950"/>
        </a:xfrm>
      </xdr:grpSpPr>
      <xdr:grpSp>
        <xdr:nvGrpSpPr>
          <xdr:cNvPr id="196" name="Shape 196">
            <a:extLst>
              <a:ext uri="{FF2B5EF4-FFF2-40B4-BE49-F238E27FC236}">
                <a16:creationId xmlns:a16="http://schemas.microsoft.com/office/drawing/2014/main" id="{00000000-0008-0000-0100-0000C4000000}"/>
              </a:ext>
            </a:extLst>
          </xdr:cNvPr>
          <xdr:cNvGrpSpPr/>
        </xdr:nvGrpSpPr>
        <xdr:grpSpPr>
          <a:xfrm>
            <a:off x="1983675" y="3599025"/>
            <a:ext cx="6724650" cy="361950"/>
            <a:chOff x="30935" y="16498"/>
            <a:chExt cx="7578981" cy="337909"/>
          </a:xfrm>
        </xdr:grpSpPr>
        <xdr:sp macro="" textlink="">
          <xdr:nvSpPr>
            <xdr:cNvPr id="57" name="Shape 4">
              <a:extLst>
                <a:ext uri="{FF2B5EF4-FFF2-40B4-BE49-F238E27FC236}">
                  <a16:creationId xmlns:a16="http://schemas.microsoft.com/office/drawing/2014/main" id="{00000000-0008-0000-0100-000039000000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97" name="Shape 197">
              <a:extLst>
                <a:ext uri="{FF2B5EF4-FFF2-40B4-BE49-F238E27FC236}">
                  <a16:creationId xmlns:a16="http://schemas.microsoft.com/office/drawing/2014/main" id="{00000000-0008-0000-0100-0000C500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198" name="Shape 198">
              <a:extLst>
                <a:ext uri="{FF2B5EF4-FFF2-40B4-BE49-F238E27FC236}">
                  <a16:creationId xmlns:a16="http://schemas.microsoft.com/office/drawing/2014/main" id="{00000000-0008-0000-0100-0000C600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199" name="Shape 199">
              <a:extLst>
                <a:ext uri="{FF2B5EF4-FFF2-40B4-BE49-F238E27FC236}">
                  <a16:creationId xmlns:a16="http://schemas.microsoft.com/office/drawing/2014/main" id="{00000000-0008-0000-0100-0000C700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314325</xdr:colOff>
      <xdr:row>1458</xdr:row>
      <xdr:rowOff>28575</xdr:rowOff>
    </xdr:from>
    <xdr:ext cx="6724650" cy="361950"/>
    <xdr:grpSp>
      <xdr:nvGrpSpPr>
        <xdr:cNvPr id="58" name="Shape 2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GrpSpPr/>
      </xdr:nvGrpSpPr>
      <xdr:grpSpPr>
        <a:xfrm>
          <a:off x="7469505" y="255207135"/>
          <a:ext cx="6724650" cy="361950"/>
          <a:chOff x="1983675" y="3599025"/>
          <a:chExt cx="6724650" cy="361950"/>
        </a:xfrm>
      </xdr:grpSpPr>
      <xdr:grpSp>
        <xdr:nvGrpSpPr>
          <xdr:cNvPr id="200" name="Shape 200">
            <a:extLst>
              <a:ext uri="{FF2B5EF4-FFF2-40B4-BE49-F238E27FC236}">
                <a16:creationId xmlns:a16="http://schemas.microsoft.com/office/drawing/2014/main" id="{00000000-0008-0000-0100-0000C8000000}"/>
              </a:ext>
            </a:extLst>
          </xdr:cNvPr>
          <xdr:cNvGrpSpPr/>
        </xdr:nvGrpSpPr>
        <xdr:grpSpPr>
          <a:xfrm>
            <a:off x="1983675" y="3599025"/>
            <a:ext cx="6724650" cy="361950"/>
            <a:chOff x="30935" y="16498"/>
            <a:chExt cx="7578981" cy="337909"/>
          </a:xfrm>
        </xdr:grpSpPr>
        <xdr:sp macro="" textlink="">
          <xdr:nvSpPr>
            <xdr:cNvPr id="59" name="Shape 4">
              <a:extLst>
                <a:ext uri="{FF2B5EF4-FFF2-40B4-BE49-F238E27FC236}">
                  <a16:creationId xmlns:a16="http://schemas.microsoft.com/office/drawing/2014/main" id="{00000000-0008-0000-0100-00003B000000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201" name="Shape 201">
              <a:extLst>
                <a:ext uri="{FF2B5EF4-FFF2-40B4-BE49-F238E27FC236}">
                  <a16:creationId xmlns:a16="http://schemas.microsoft.com/office/drawing/2014/main" id="{00000000-0008-0000-0100-0000C900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202" name="Shape 202">
              <a:extLst>
                <a:ext uri="{FF2B5EF4-FFF2-40B4-BE49-F238E27FC236}">
                  <a16:creationId xmlns:a16="http://schemas.microsoft.com/office/drawing/2014/main" id="{00000000-0008-0000-0100-0000CA00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203" name="Shape 203">
              <a:extLst>
                <a:ext uri="{FF2B5EF4-FFF2-40B4-BE49-F238E27FC236}">
                  <a16:creationId xmlns:a16="http://schemas.microsoft.com/office/drawing/2014/main" id="{00000000-0008-0000-0100-0000CB00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304800</xdr:colOff>
      <xdr:row>1422</xdr:row>
      <xdr:rowOff>47625</xdr:rowOff>
    </xdr:from>
    <xdr:ext cx="6724650" cy="361950"/>
    <xdr:grpSp>
      <xdr:nvGrpSpPr>
        <xdr:cNvPr id="60" name="Shape 2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GrpSpPr/>
      </xdr:nvGrpSpPr>
      <xdr:grpSpPr>
        <a:xfrm>
          <a:off x="7459980" y="248916825"/>
          <a:ext cx="6724650" cy="361950"/>
          <a:chOff x="1983675" y="3599025"/>
          <a:chExt cx="6724650" cy="361950"/>
        </a:xfrm>
      </xdr:grpSpPr>
      <xdr:grpSp>
        <xdr:nvGrpSpPr>
          <xdr:cNvPr id="204" name="Shape 204">
            <a:extLst>
              <a:ext uri="{FF2B5EF4-FFF2-40B4-BE49-F238E27FC236}">
                <a16:creationId xmlns:a16="http://schemas.microsoft.com/office/drawing/2014/main" id="{00000000-0008-0000-0100-0000CC000000}"/>
              </a:ext>
            </a:extLst>
          </xdr:cNvPr>
          <xdr:cNvGrpSpPr/>
        </xdr:nvGrpSpPr>
        <xdr:grpSpPr>
          <a:xfrm>
            <a:off x="1983675" y="3599025"/>
            <a:ext cx="6724650" cy="361950"/>
            <a:chOff x="30935" y="16498"/>
            <a:chExt cx="7578981" cy="337909"/>
          </a:xfrm>
        </xdr:grpSpPr>
        <xdr:sp macro="" textlink="">
          <xdr:nvSpPr>
            <xdr:cNvPr id="61" name="Shape 4">
              <a:extLst>
                <a:ext uri="{FF2B5EF4-FFF2-40B4-BE49-F238E27FC236}">
                  <a16:creationId xmlns:a16="http://schemas.microsoft.com/office/drawing/2014/main" id="{00000000-0008-0000-0100-00003D000000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205" name="Shape 205">
              <a:extLst>
                <a:ext uri="{FF2B5EF4-FFF2-40B4-BE49-F238E27FC236}">
                  <a16:creationId xmlns:a16="http://schemas.microsoft.com/office/drawing/2014/main" id="{00000000-0008-0000-0100-0000CD00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206" name="Shape 206">
              <a:extLst>
                <a:ext uri="{FF2B5EF4-FFF2-40B4-BE49-F238E27FC236}">
                  <a16:creationId xmlns:a16="http://schemas.microsoft.com/office/drawing/2014/main" id="{00000000-0008-0000-0100-0000CE00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207" name="Shape 207">
              <a:extLst>
                <a:ext uri="{FF2B5EF4-FFF2-40B4-BE49-F238E27FC236}">
                  <a16:creationId xmlns:a16="http://schemas.microsoft.com/office/drawing/2014/main" id="{00000000-0008-0000-0100-0000CF00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266700</xdr:colOff>
      <xdr:row>1386</xdr:row>
      <xdr:rowOff>66675</xdr:rowOff>
    </xdr:from>
    <xdr:ext cx="6724650" cy="361950"/>
    <xdr:grpSp>
      <xdr:nvGrpSpPr>
        <xdr:cNvPr id="62" name="Shape 2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GrpSpPr/>
      </xdr:nvGrpSpPr>
      <xdr:grpSpPr>
        <a:xfrm>
          <a:off x="7421880" y="242626515"/>
          <a:ext cx="6724650" cy="361950"/>
          <a:chOff x="1983675" y="3599025"/>
          <a:chExt cx="6724650" cy="361950"/>
        </a:xfrm>
      </xdr:grpSpPr>
      <xdr:grpSp>
        <xdr:nvGrpSpPr>
          <xdr:cNvPr id="208" name="Shape 208">
            <a:extLst>
              <a:ext uri="{FF2B5EF4-FFF2-40B4-BE49-F238E27FC236}">
                <a16:creationId xmlns:a16="http://schemas.microsoft.com/office/drawing/2014/main" id="{00000000-0008-0000-0100-0000D0000000}"/>
              </a:ext>
            </a:extLst>
          </xdr:cNvPr>
          <xdr:cNvGrpSpPr/>
        </xdr:nvGrpSpPr>
        <xdr:grpSpPr>
          <a:xfrm>
            <a:off x="1983675" y="3599025"/>
            <a:ext cx="6724650" cy="361950"/>
            <a:chOff x="30935" y="16498"/>
            <a:chExt cx="7578981" cy="337909"/>
          </a:xfrm>
        </xdr:grpSpPr>
        <xdr:sp macro="" textlink="">
          <xdr:nvSpPr>
            <xdr:cNvPr id="63" name="Shape 4">
              <a:extLst>
                <a:ext uri="{FF2B5EF4-FFF2-40B4-BE49-F238E27FC236}">
                  <a16:creationId xmlns:a16="http://schemas.microsoft.com/office/drawing/2014/main" id="{00000000-0008-0000-0100-00003F000000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209" name="Shape 209">
              <a:extLst>
                <a:ext uri="{FF2B5EF4-FFF2-40B4-BE49-F238E27FC236}">
                  <a16:creationId xmlns:a16="http://schemas.microsoft.com/office/drawing/2014/main" id="{00000000-0008-0000-0100-0000D100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210" name="Shape 210">
              <a:extLst>
                <a:ext uri="{FF2B5EF4-FFF2-40B4-BE49-F238E27FC236}">
                  <a16:creationId xmlns:a16="http://schemas.microsoft.com/office/drawing/2014/main" id="{00000000-0008-0000-0100-0000D200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211" name="Shape 211">
              <a:extLst>
                <a:ext uri="{FF2B5EF4-FFF2-40B4-BE49-F238E27FC236}">
                  <a16:creationId xmlns:a16="http://schemas.microsoft.com/office/drawing/2014/main" id="{00000000-0008-0000-0100-0000D300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247650</xdr:colOff>
      <xdr:row>1353</xdr:row>
      <xdr:rowOff>19050</xdr:rowOff>
    </xdr:from>
    <xdr:ext cx="6724650" cy="361950"/>
    <xdr:grpSp>
      <xdr:nvGrpSpPr>
        <xdr:cNvPr id="1438894976" name="Shape 2">
          <a:extLst>
            <a:ext uri="{FF2B5EF4-FFF2-40B4-BE49-F238E27FC236}">
              <a16:creationId xmlns:a16="http://schemas.microsoft.com/office/drawing/2014/main" id="{00000000-0008-0000-0100-000080CBC355}"/>
            </a:ext>
          </a:extLst>
        </xdr:cNvPr>
        <xdr:cNvGrpSpPr/>
      </xdr:nvGrpSpPr>
      <xdr:grpSpPr>
        <a:xfrm>
          <a:off x="7402830" y="236795310"/>
          <a:ext cx="6724650" cy="361950"/>
          <a:chOff x="1983675" y="3599025"/>
          <a:chExt cx="6724650" cy="361950"/>
        </a:xfrm>
      </xdr:grpSpPr>
      <xdr:grpSp>
        <xdr:nvGrpSpPr>
          <xdr:cNvPr id="212" name="Shape 212">
            <a:extLst>
              <a:ext uri="{FF2B5EF4-FFF2-40B4-BE49-F238E27FC236}">
                <a16:creationId xmlns:a16="http://schemas.microsoft.com/office/drawing/2014/main" id="{00000000-0008-0000-0100-0000D4000000}"/>
              </a:ext>
            </a:extLst>
          </xdr:cNvPr>
          <xdr:cNvGrpSpPr/>
        </xdr:nvGrpSpPr>
        <xdr:grpSpPr>
          <a:xfrm>
            <a:off x="1983675" y="3599025"/>
            <a:ext cx="6724650" cy="361950"/>
            <a:chOff x="30935" y="16498"/>
            <a:chExt cx="7578981" cy="337909"/>
          </a:xfrm>
        </xdr:grpSpPr>
        <xdr:sp macro="" textlink="">
          <xdr:nvSpPr>
            <xdr:cNvPr id="1438894977" name="Shape 4">
              <a:extLst>
                <a:ext uri="{FF2B5EF4-FFF2-40B4-BE49-F238E27FC236}">
                  <a16:creationId xmlns:a16="http://schemas.microsoft.com/office/drawing/2014/main" id="{00000000-0008-0000-0100-000081CBC355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213" name="Shape 213">
              <a:extLst>
                <a:ext uri="{FF2B5EF4-FFF2-40B4-BE49-F238E27FC236}">
                  <a16:creationId xmlns:a16="http://schemas.microsoft.com/office/drawing/2014/main" id="{00000000-0008-0000-0100-0000D500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214" name="Shape 214">
              <a:extLst>
                <a:ext uri="{FF2B5EF4-FFF2-40B4-BE49-F238E27FC236}">
                  <a16:creationId xmlns:a16="http://schemas.microsoft.com/office/drawing/2014/main" id="{00000000-0008-0000-0100-0000D600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215" name="Shape 215">
              <a:extLst>
                <a:ext uri="{FF2B5EF4-FFF2-40B4-BE49-F238E27FC236}">
                  <a16:creationId xmlns:a16="http://schemas.microsoft.com/office/drawing/2014/main" id="{00000000-0008-0000-0100-0000D700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323850</xdr:colOff>
      <xdr:row>1305</xdr:row>
      <xdr:rowOff>76200</xdr:rowOff>
    </xdr:from>
    <xdr:ext cx="6724650" cy="361950"/>
    <xdr:grpSp>
      <xdr:nvGrpSpPr>
        <xdr:cNvPr id="1438894978" name="Shape 2">
          <a:extLst>
            <a:ext uri="{FF2B5EF4-FFF2-40B4-BE49-F238E27FC236}">
              <a16:creationId xmlns:a16="http://schemas.microsoft.com/office/drawing/2014/main" id="{00000000-0008-0000-0100-000082CBC355}"/>
            </a:ext>
          </a:extLst>
        </xdr:cNvPr>
        <xdr:cNvGrpSpPr/>
      </xdr:nvGrpSpPr>
      <xdr:grpSpPr>
        <a:xfrm>
          <a:off x="7479030" y="228439980"/>
          <a:ext cx="6724650" cy="361950"/>
          <a:chOff x="1983675" y="3599025"/>
          <a:chExt cx="6724650" cy="361950"/>
        </a:xfrm>
      </xdr:grpSpPr>
      <xdr:grpSp>
        <xdr:nvGrpSpPr>
          <xdr:cNvPr id="216" name="Shape 216">
            <a:extLst>
              <a:ext uri="{FF2B5EF4-FFF2-40B4-BE49-F238E27FC236}">
                <a16:creationId xmlns:a16="http://schemas.microsoft.com/office/drawing/2014/main" id="{00000000-0008-0000-0100-0000D8000000}"/>
              </a:ext>
            </a:extLst>
          </xdr:cNvPr>
          <xdr:cNvGrpSpPr/>
        </xdr:nvGrpSpPr>
        <xdr:grpSpPr>
          <a:xfrm>
            <a:off x="1983675" y="3599025"/>
            <a:ext cx="6724650" cy="361950"/>
            <a:chOff x="30935" y="16498"/>
            <a:chExt cx="7578981" cy="337909"/>
          </a:xfrm>
        </xdr:grpSpPr>
        <xdr:sp macro="" textlink="">
          <xdr:nvSpPr>
            <xdr:cNvPr id="1438894979" name="Shape 4">
              <a:extLst>
                <a:ext uri="{FF2B5EF4-FFF2-40B4-BE49-F238E27FC236}">
                  <a16:creationId xmlns:a16="http://schemas.microsoft.com/office/drawing/2014/main" id="{00000000-0008-0000-0100-000083CBC355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217" name="Shape 217">
              <a:extLst>
                <a:ext uri="{FF2B5EF4-FFF2-40B4-BE49-F238E27FC236}">
                  <a16:creationId xmlns:a16="http://schemas.microsoft.com/office/drawing/2014/main" id="{00000000-0008-0000-0100-0000D900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218" name="Shape 218">
              <a:extLst>
                <a:ext uri="{FF2B5EF4-FFF2-40B4-BE49-F238E27FC236}">
                  <a16:creationId xmlns:a16="http://schemas.microsoft.com/office/drawing/2014/main" id="{00000000-0008-0000-0100-0000DA00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219" name="Shape 219">
              <a:extLst>
                <a:ext uri="{FF2B5EF4-FFF2-40B4-BE49-F238E27FC236}">
                  <a16:creationId xmlns:a16="http://schemas.microsoft.com/office/drawing/2014/main" id="{00000000-0008-0000-0100-0000DB00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314325</xdr:colOff>
      <xdr:row>1266</xdr:row>
      <xdr:rowOff>142875</xdr:rowOff>
    </xdr:from>
    <xdr:ext cx="6724650" cy="361950"/>
    <xdr:grpSp>
      <xdr:nvGrpSpPr>
        <xdr:cNvPr id="1438894980" name="Shape 2">
          <a:extLst>
            <a:ext uri="{FF2B5EF4-FFF2-40B4-BE49-F238E27FC236}">
              <a16:creationId xmlns:a16="http://schemas.microsoft.com/office/drawing/2014/main" id="{00000000-0008-0000-0100-000084CBC355}"/>
            </a:ext>
          </a:extLst>
        </xdr:cNvPr>
        <xdr:cNvGrpSpPr/>
      </xdr:nvGrpSpPr>
      <xdr:grpSpPr>
        <a:xfrm>
          <a:off x="7469505" y="221671515"/>
          <a:ext cx="6724650" cy="361950"/>
          <a:chOff x="1983675" y="3599025"/>
          <a:chExt cx="6724650" cy="361950"/>
        </a:xfrm>
      </xdr:grpSpPr>
      <xdr:grpSp>
        <xdr:nvGrpSpPr>
          <xdr:cNvPr id="220" name="Shape 220">
            <a:extLst>
              <a:ext uri="{FF2B5EF4-FFF2-40B4-BE49-F238E27FC236}">
                <a16:creationId xmlns:a16="http://schemas.microsoft.com/office/drawing/2014/main" id="{00000000-0008-0000-0100-0000DC000000}"/>
              </a:ext>
            </a:extLst>
          </xdr:cNvPr>
          <xdr:cNvGrpSpPr/>
        </xdr:nvGrpSpPr>
        <xdr:grpSpPr>
          <a:xfrm>
            <a:off x="1983675" y="3599025"/>
            <a:ext cx="6724650" cy="361950"/>
            <a:chOff x="30935" y="16498"/>
            <a:chExt cx="7578981" cy="337909"/>
          </a:xfrm>
        </xdr:grpSpPr>
        <xdr:sp macro="" textlink="">
          <xdr:nvSpPr>
            <xdr:cNvPr id="1438894981" name="Shape 4">
              <a:extLst>
                <a:ext uri="{FF2B5EF4-FFF2-40B4-BE49-F238E27FC236}">
                  <a16:creationId xmlns:a16="http://schemas.microsoft.com/office/drawing/2014/main" id="{00000000-0008-0000-0100-000085CBC355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221" name="Shape 221">
              <a:extLst>
                <a:ext uri="{FF2B5EF4-FFF2-40B4-BE49-F238E27FC236}">
                  <a16:creationId xmlns:a16="http://schemas.microsoft.com/office/drawing/2014/main" id="{00000000-0008-0000-0100-0000DD00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222" name="Shape 222">
              <a:extLst>
                <a:ext uri="{FF2B5EF4-FFF2-40B4-BE49-F238E27FC236}">
                  <a16:creationId xmlns:a16="http://schemas.microsoft.com/office/drawing/2014/main" id="{00000000-0008-0000-0100-0000DE00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223" name="Shape 223">
              <a:extLst>
                <a:ext uri="{FF2B5EF4-FFF2-40B4-BE49-F238E27FC236}">
                  <a16:creationId xmlns:a16="http://schemas.microsoft.com/office/drawing/2014/main" id="{00000000-0008-0000-0100-0000DF00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390525</xdr:colOff>
      <xdr:row>1234</xdr:row>
      <xdr:rowOff>142875</xdr:rowOff>
    </xdr:from>
    <xdr:ext cx="6724650" cy="361950"/>
    <xdr:grpSp>
      <xdr:nvGrpSpPr>
        <xdr:cNvPr id="1438894982" name="Shape 2">
          <a:extLst>
            <a:ext uri="{FF2B5EF4-FFF2-40B4-BE49-F238E27FC236}">
              <a16:creationId xmlns:a16="http://schemas.microsoft.com/office/drawing/2014/main" id="{00000000-0008-0000-0100-000086CBC355}"/>
            </a:ext>
          </a:extLst>
        </xdr:cNvPr>
        <xdr:cNvGrpSpPr/>
      </xdr:nvGrpSpPr>
      <xdr:grpSpPr>
        <a:xfrm>
          <a:off x="7545705" y="216063195"/>
          <a:ext cx="6724650" cy="361950"/>
          <a:chOff x="1983675" y="3599025"/>
          <a:chExt cx="6724650" cy="361950"/>
        </a:xfrm>
      </xdr:grpSpPr>
      <xdr:grpSp>
        <xdr:nvGrpSpPr>
          <xdr:cNvPr id="224" name="Shape 224">
            <a:extLst>
              <a:ext uri="{FF2B5EF4-FFF2-40B4-BE49-F238E27FC236}">
                <a16:creationId xmlns:a16="http://schemas.microsoft.com/office/drawing/2014/main" id="{00000000-0008-0000-0100-0000E0000000}"/>
              </a:ext>
            </a:extLst>
          </xdr:cNvPr>
          <xdr:cNvGrpSpPr/>
        </xdr:nvGrpSpPr>
        <xdr:grpSpPr>
          <a:xfrm>
            <a:off x="1983675" y="3599025"/>
            <a:ext cx="6724650" cy="361950"/>
            <a:chOff x="30935" y="16498"/>
            <a:chExt cx="7578981" cy="337909"/>
          </a:xfrm>
        </xdr:grpSpPr>
        <xdr:sp macro="" textlink="">
          <xdr:nvSpPr>
            <xdr:cNvPr id="1438894983" name="Shape 4">
              <a:extLst>
                <a:ext uri="{FF2B5EF4-FFF2-40B4-BE49-F238E27FC236}">
                  <a16:creationId xmlns:a16="http://schemas.microsoft.com/office/drawing/2014/main" id="{00000000-0008-0000-0100-000087CBC355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225" name="Shape 225">
              <a:extLst>
                <a:ext uri="{FF2B5EF4-FFF2-40B4-BE49-F238E27FC236}">
                  <a16:creationId xmlns:a16="http://schemas.microsoft.com/office/drawing/2014/main" id="{00000000-0008-0000-0100-0000E100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226" name="Shape 226">
              <a:extLst>
                <a:ext uri="{FF2B5EF4-FFF2-40B4-BE49-F238E27FC236}">
                  <a16:creationId xmlns:a16="http://schemas.microsoft.com/office/drawing/2014/main" id="{00000000-0008-0000-0100-0000E200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227" name="Shape 227">
              <a:extLst>
                <a:ext uri="{FF2B5EF4-FFF2-40B4-BE49-F238E27FC236}">
                  <a16:creationId xmlns:a16="http://schemas.microsoft.com/office/drawing/2014/main" id="{00000000-0008-0000-0100-0000E300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428625</xdr:colOff>
      <xdr:row>1202</xdr:row>
      <xdr:rowOff>9525</xdr:rowOff>
    </xdr:from>
    <xdr:ext cx="6696075" cy="361950"/>
    <xdr:grpSp>
      <xdr:nvGrpSpPr>
        <xdr:cNvPr id="1438894984" name="Shape 2">
          <a:extLst>
            <a:ext uri="{FF2B5EF4-FFF2-40B4-BE49-F238E27FC236}">
              <a16:creationId xmlns:a16="http://schemas.microsoft.com/office/drawing/2014/main" id="{00000000-0008-0000-0100-000088CBC355}"/>
            </a:ext>
          </a:extLst>
        </xdr:cNvPr>
        <xdr:cNvGrpSpPr/>
      </xdr:nvGrpSpPr>
      <xdr:grpSpPr>
        <a:xfrm>
          <a:off x="7583805" y="210321525"/>
          <a:ext cx="6696075" cy="361950"/>
          <a:chOff x="1997963" y="3599025"/>
          <a:chExt cx="6696075" cy="361950"/>
        </a:xfrm>
      </xdr:grpSpPr>
      <xdr:grpSp>
        <xdr:nvGrpSpPr>
          <xdr:cNvPr id="228" name="Shape 228">
            <a:extLst>
              <a:ext uri="{FF2B5EF4-FFF2-40B4-BE49-F238E27FC236}">
                <a16:creationId xmlns:a16="http://schemas.microsoft.com/office/drawing/2014/main" id="{00000000-0008-0000-0100-0000E4000000}"/>
              </a:ext>
            </a:extLst>
          </xdr:cNvPr>
          <xdr:cNvGrpSpPr/>
        </xdr:nvGrpSpPr>
        <xdr:grpSpPr>
          <a:xfrm>
            <a:off x="1997963" y="3599025"/>
            <a:ext cx="6696075" cy="361950"/>
            <a:chOff x="30935" y="16498"/>
            <a:chExt cx="7578981" cy="337909"/>
          </a:xfrm>
        </xdr:grpSpPr>
        <xdr:sp macro="" textlink="">
          <xdr:nvSpPr>
            <xdr:cNvPr id="1438894985" name="Shape 4">
              <a:extLst>
                <a:ext uri="{FF2B5EF4-FFF2-40B4-BE49-F238E27FC236}">
                  <a16:creationId xmlns:a16="http://schemas.microsoft.com/office/drawing/2014/main" id="{00000000-0008-0000-0100-000089CBC355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229" name="Shape 229">
              <a:extLst>
                <a:ext uri="{FF2B5EF4-FFF2-40B4-BE49-F238E27FC236}">
                  <a16:creationId xmlns:a16="http://schemas.microsoft.com/office/drawing/2014/main" id="{00000000-0008-0000-0100-0000E500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230" name="Shape 230">
              <a:extLst>
                <a:ext uri="{FF2B5EF4-FFF2-40B4-BE49-F238E27FC236}">
                  <a16:creationId xmlns:a16="http://schemas.microsoft.com/office/drawing/2014/main" id="{00000000-0008-0000-0100-0000E600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231" name="Shape 231">
              <a:extLst>
                <a:ext uri="{FF2B5EF4-FFF2-40B4-BE49-F238E27FC236}">
                  <a16:creationId xmlns:a16="http://schemas.microsoft.com/office/drawing/2014/main" id="{00000000-0008-0000-0100-0000E700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485775</xdr:colOff>
      <xdr:row>1170</xdr:row>
      <xdr:rowOff>142875</xdr:rowOff>
    </xdr:from>
    <xdr:ext cx="6696075" cy="361950"/>
    <xdr:grpSp>
      <xdr:nvGrpSpPr>
        <xdr:cNvPr id="1438894986" name="Shape 2">
          <a:extLst>
            <a:ext uri="{FF2B5EF4-FFF2-40B4-BE49-F238E27FC236}">
              <a16:creationId xmlns:a16="http://schemas.microsoft.com/office/drawing/2014/main" id="{00000000-0008-0000-0100-00008ACBC355}"/>
            </a:ext>
          </a:extLst>
        </xdr:cNvPr>
        <xdr:cNvGrpSpPr/>
      </xdr:nvGrpSpPr>
      <xdr:grpSpPr>
        <a:xfrm>
          <a:off x="7640955" y="204846555"/>
          <a:ext cx="6696075" cy="361950"/>
          <a:chOff x="1997963" y="3599025"/>
          <a:chExt cx="6696075" cy="361950"/>
        </a:xfrm>
      </xdr:grpSpPr>
      <xdr:grpSp>
        <xdr:nvGrpSpPr>
          <xdr:cNvPr id="232" name="Shape 232">
            <a:extLst>
              <a:ext uri="{FF2B5EF4-FFF2-40B4-BE49-F238E27FC236}">
                <a16:creationId xmlns:a16="http://schemas.microsoft.com/office/drawing/2014/main" id="{00000000-0008-0000-0100-0000E8000000}"/>
              </a:ext>
            </a:extLst>
          </xdr:cNvPr>
          <xdr:cNvGrpSpPr/>
        </xdr:nvGrpSpPr>
        <xdr:grpSpPr>
          <a:xfrm>
            <a:off x="1997963" y="3599025"/>
            <a:ext cx="6696075" cy="361950"/>
            <a:chOff x="30935" y="16498"/>
            <a:chExt cx="7578981" cy="337909"/>
          </a:xfrm>
        </xdr:grpSpPr>
        <xdr:sp macro="" textlink="">
          <xdr:nvSpPr>
            <xdr:cNvPr id="1438894987" name="Shape 4">
              <a:extLst>
                <a:ext uri="{FF2B5EF4-FFF2-40B4-BE49-F238E27FC236}">
                  <a16:creationId xmlns:a16="http://schemas.microsoft.com/office/drawing/2014/main" id="{00000000-0008-0000-0100-00008BCBC355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233" name="Shape 233">
              <a:extLst>
                <a:ext uri="{FF2B5EF4-FFF2-40B4-BE49-F238E27FC236}">
                  <a16:creationId xmlns:a16="http://schemas.microsoft.com/office/drawing/2014/main" id="{00000000-0008-0000-0100-0000E900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234" name="Shape 234">
              <a:extLst>
                <a:ext uri="{FF2B5EF4-FFF2-40B4-BE49-F238E27FC236}">
                  <a16:creationId xmlns:a16="http://schemas.microsoft.com/office/drawing/2014/main" id="{00000000-0008-0000-0100-0000EA00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235" name="Shape 235">
              <a:extLst>
                <a:ext uri="{FF2B5EF4-FFF2-40B4-BE49-F238E27FC236}">
                  <a16:creationId xmlns:a16="http://schemas.microsoft.com/office/drawing/2014/main" id="{00000000-0008-0000-0100-0000EB00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447675</xdr:colOff>
      <xdr:row>1136</xdr:row>
      <xdr:rowOff>171450</xdr:rowOff>
    </xdr:from>
    <xdr:ext cx="6696075" cy="361950"/>
    <xdr:grpSp>
      <xdr:nvGrpSpPr>
        <xdr:cNvPr id="1438894988" name="Shape 2">
          <a:extLst>
            <a:ext uri="{FF2B5EF4-FFF2-40B4-BE49-F238E27FC236}">
              <a16:creationId xmlns:a16="http://schemas.microsoft.com/office/drawing/2014/main" id="{00000000-0008-0000-0100-00008CCBC355}"/>
            </a:ext>
          </a:extLst>
        </xdr:cNvPr>
        <xdr:cNvGrpSpPr/>
      </xdr:nvGrpSpPr>
      <xdr:grpSpPr>
        <a:xfrm>
          <a:off x="7602855" y="198916290"/>
          <a:ext cx="6696075" cy="361950"/>
          <a:chOff x="1997963" y="3599025"/>
          <a:chExt cx="6696075" cy="361950"/>
        </a:xfrm>
      </xdr:grpSpPr>
      <xdr:grpSp>
        <xdr:nvGrpSpPr>
          <xdr:cNvPr id="236" name="Shape 236">
            <a:extLst>
              <a:ext uri="{FF2B5EF4-FFF2-40B4-BE49-F238E27FC236}">
                <a16:creationId xmlns:a16="http://schemas.microsoft.com/office/drawing/2014/main" id="{00000000-0008-0000-0100-0000EC000000}"/>
              </a:ext>
            </a:extLst>
          </xdr:cNvPr>
          <xdr:cNvGrpSpPr/>
        </xdr:nvGrpSpPr>
        <xdr:grpSpPr>
          <a:xfrm>
            <a:off x="1997963" y="3599025"/>
            <a:ext cx="6696075" cy="361950"/>
            <a:chOff x="30935" y="16498"/>
            <a:chExt cx="7578981" cy="337909"/>
          </a:xfrm>
        </xdr:grpSpPr>
        <xdr:sp macro="" textlink="">
          <xdr:nvSpPr>
            <xdr:cNvPr id="1438894989" name="Shape 4">
              <a:extLst>
                <a:ext uri="{FF2B5EF4-FFF2-40B4-BE49-F238E27FC236}">
                  <a16:creationId xmlns:a16="http://schemas.microsoft.com/office/drawing/2014/main" id="{00000000-0008-0000-0100-00008DCBC355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237" name="Shape 237">
              <a:extLst>
                <a:ext uri="{FF2B5EF4-FFF2-40B4-BE49-F238E27FC236}">
                  <a16:creationId xmlns:a16="http://schemas.microsoft.com/office/drawing/2014/main" id="{00000000-0008-0000-0100-0000ED00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238" name="Shape 238">
              <a:extLst>
                <a:ext uri="{FF2B5EF4-FFF2-40B4-BE49-F238E27FC236}">
                  <a16:creationId xmlns:a16="http://schemas.microsoft.com/office/drawing/2014/main" id="{00000000-0008-0000-0100-0000EE00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239" name="Shape 239">
              <a:extLst>
                <a:ext uri="{FF2B5EF4-FFF2-40B4-BE49-F238E27FC236}">
                  <a16:creationId xmlns:a16="http://schemas.microsoft.com/office/drawing/2014/main" id="{00000000-0008-0000-0100-0000EF00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361950</xdr:colOff>
      <xdr:row>1109</xdr:row>
      <xdr:rowOff>57150</xdr:rowOff>
    </xdr:from>
    <xdr:ext cx="6724650" cy="361950"/>
    <xdr:grpSp>
      <xdr:nvGrpSpPr>
        <xdr:cNvPr id="1438894990" name="Shape 2">
          <a:extLst>
            <a:ext uri="{FF2B5EF4-FFF2-40B4-BE49-F238E27FC236}">
              <a16:creationId xmlns:a16="http://schemas.microsoft.com/office/drawing/2014/main" id="{00000000-0008-0000-0100-00008ECBC355}"/>
            </a:ext>
          </a:extLst>
        </xdr:cNvPr>
        <xdr:cNvGrpSpPr/>
      </xdr:nvGrpSpPr>
      <xdr:grpSpPr>
        <a:xfrm>
          <a:off x="7517130" y="194069970"/>
          <a:ext cx="6724650" cy="361950"/>
          <a:chOff x="1983675" y="3599025"/>
          <a:chExt cx="6724650" cy="361950"/>
        </a:xfrm>
      </xdr:grpSpPr>
      <xdr:grpSp>
        <xdr:nvGrpSpPr>
          <xdr:cNvPr id="240" name="Shape 240">
            <a:extLst>
              <a:ext uri="{FF2B5EF4-FFF2-40B4-BE49-F238E27FC236}">
                <a16:creationId xmlns:a16="http://schemas.microsoft.com/office/drawing/2014/main" id="{00000000-0008-0000-0100-0000F0000000}"/>
              </a:ext>
            </a:extLst>
          </xdr:cNvPr>
          <xdr:cNvGrpSpPr/>
        </xdr:nvGrpSpPr>
        <xdr:grpSpPr>
          <a:xfrm>
            <a:off x="1983675" y="3599025"/>
            <a:ext cx="6724650" cy="361950"/>
            <a:chOff x="30935" y="16498"/>
            <a:chExt cx="7578981" cy="337909"/>
          </a:xfrm>
        </xdr:grpSpPr>
        <xdr:sp macro="" textlink="">
          <xdr:nvSpPr>
            <xdr:cNvPr id="1438894991" name="Shape 4">
              <a:extLst>
                <a:ext uri="{FF2B5EF4-FFF2-40B4-BE49-F238E27FC236}">
                  <a16:creationId xmlns:a16="http://schemas.microsoft.com/office/drawing/2014/main" id="{00000000-0008-0000-0100-00008FCBC355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241" name="Shape 241">
              <a:extLst>
                <a:ext uri="{FF2B5EF4-FFF2-40B4-BE49-F238E27FC236}">
                  <a16:creationId xmlns:a16="http://schemas.microsoft.com/office/drawing/2014/main" id="{00000000-0008-0000-0100-0000F100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242" name="Shape 242">
              <a:extLst>
                <a:ext uri="{FF2B5EF4-FFF2-40B4-BE49-F238E27FC236}">
                  <a16:creationId xmlns:a16="http://schemas.microsoft.com/office/drawing/2014/main" id="{00000000-0008-0000-0100-0000F200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243" name="Shape 243">
              <a:extLst>
                <a:ext uri="{FF2B5EF4-FFF2-40B4-BE49-F238E27FC236}">
                  <a16:creationId xmlns:a16="http://schemas.microsoft.com/office/drawing/2014/main" id="{00000000-0008-0000-0100-0000F300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314325</xdr:colOff>
      <xdr:row>1080</xdr:row>
      <xdr:rowOff>123825</xdr:rowOff>
    </xdr:from>
    <xdr:ext cx="6724650" cy="361950"/>
    <xdr:grpSp>
      <xdr:nvGrpSpPr>
        <xdr:cNvPr id="1438894992" name="Shape 2">
          <a:extLst>
            <a:ext uri="{FF2B5EF4-FFF2-40B4-BE49-F238E27FC236}">
              <a16:creationId xmlns:a16="http://schemas.microsoft.com/office/drawing/2014/main" id="{00000000-0008-0000-0100-000090CBC355}"/>
            </a:ext>
          </a:extLst>
        </xdr:cNvPr>
        <xdr:cNvGrpSpPr/>
      </xdr:nvGrpSpPr>
      <xdr:grpSpPr>
        <a:xfrm>
          <a:off x="7469505" y="189054105"/>
          <a:ext cx="6724650" cy="361950"/>
          <a:chOff x="1983675" y="3599025"/>
          <a:chExt cx="6724650" cy="361950"/>
        </a:xfrm>
      </xdr:grpSpPr>
      <xdr:grpSp>
        <xdr:nvGrpSpPr>
          <xdr:cNvPr id="244" name="Shape 244">
            <a:extLst>
              <a:ext uri="{FF2B5EF4-FFF2-40B4-BE49-F238E27FC236}">
                <a16:creationId xmlns:a16="http://schemas.microsoft.com/office/drawing/2014/main" id="{00000000-0008-0000-0100-0000F4000000}"/>
              </a:ext>
            </a:extLst>
          </xdr:cNvPr>
          <xdr:cNvGrpSpPr/>
        </xdr:nvGrpSpPr>
        <xdr:grpSpPr>
          <a:xfrm>
            <a:off x="1983675" y="3599025"/>
            <a:ext cx="6724650" cy="361950"/>
            <a:chOff x="30935" y="16498"/>
            <a:chExt cx="7578981" cy="337909"/>
          </a:xfrm>
        </xdr:grpSpPr>
        <xdr:sp macro="" textlink="">
          <xdr:nvSpPr>
            <xdr:cNvPr id="1438894993" name="Shape 4">
              <a:extLst>
                <a:ext uri="{FF2B5EF4-FFF2-40B4-BE49-F238E27FC236}">
                  <a16:creationId xmlns:a16="http://schemas.microsoft.com/office/drawing/2014/main" id="{00000000-0008-0000-0100-000091CBC355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245" name="Shape 245">
              <a:extLst>
                <a:ext uri="{FF2B5EF4-FFF2-40B4-BE49-F238E27FC236}">
                  <a16:creationId xmlns:a16="http://schemas.microsoft.com/office/drawing/2014/main" id="{00000000-0008-0000-0100-0000F500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246" name="Shape 246">
              <a:extLst>
                <a:ext uri="{FF2B5EF4-FFF2-40B4-BE49-F238E27FC236}">
                  <a16:creationId xmlns:a16="http://schemas.microsoft.com/office/drawing/2014/main" id="{00000000-0008-0000-0100-0000F600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247" name="Shape 247">
              <a:extLst>
                <a:ext uri="{FF2B5EF4-FFF2-40B4-BE49-F238E27FC236}">
                  <a16:creationId xmlns:a16="http://schemas.microsoft.com/office/drawing/2014/main" id="{00000000-0008-0000-0100-0000F700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390525</xdr:colOff>
      <xdr:row>1051</xdr:row>
      <xdr:rowOff>152400</xdr:rowOff>
    </xdr:from>
    <xdr:ext cx="6724650" cy="361950"/>
    <xdr:grpSp>
      <xdr:nvGrpSpPr>
        <xdr:cNvPr id="1438894994" name="Shape 2">
          <a:extLst>
            <a:ext uri="{FF2B5EF4-FFF2-40B4-BE49-F238E27FC236}">
              <a16:creationId xmlns:a16="http://schemas.microsoft.com/office/drawing/2014/main" id="{00000000-0008-0000-0100-000092CBC355}"/>
            </a:ext>
          </a:extLst>
        </xdr:cNvPr>
        <xdr:cNvGrpSpPr/>
      </xdr:nvGrpSpPr>
      <xdr:grpSpPr>
        <a:xfrm>
          <a:off x="7545705" y="184000140"/>
          <a:ext cx="6724650" cy="361950"/>
          <a:chOff x="1983675" y="3599025"/>
          <a:chExt cx="6724650" cy="361950"/>
        </a:xfrm>
      </xdr:grpSpPr>
      <xdr:grpSp>
        <xdr:nvGrpSpPr>
          <xdr:cNvPr id="248" name="Shape 248">
            <a:extLst>
              <a:ext uri="{FF2B5EF4-FFF2-40B4-BE49-F238E27FC236}">
                <a16:creationId xmlns:a16="http://schemas.microsoft.com/office/drawing/2014/main" id="{00000000-0008-0000-0100-0000F8000000}"/>
              </a:ext>
            </a:extLst>
          </xdr:cNvPr>
          <xdr:cNvGrpSpPr/>
        </xdr:nvGrpSpPr>
        <xdr:grpSpPr>
          <a:xfrm>
            <a:off x="1983675" y="3599025"/>
            <a:ext cx="6724650" cy="361950"/>
            <a:chOff x="30935" y="16498"/>
            <a:chExt cx="7578981" cy="337909"/>
          </a:xfrm>
        </xdr:grpSpPr>
        <xdr:sp macro="" textlink="">
          <xdr:nvSpPr>
            <xdr:cNvPr id="1438894995" name="Shape 4">
              <a:extLst>
                <a:ext uri="{FF2B5EF4-FFF2-40B4-BE49-F238E27FC236}">
                  <a16:creationId xmlns:a16="http://schemas.microsoft.com/office/drawing/2014/main" id="{00000000-0008-0000-0100-000093CBC355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249" name="Shape 249">
              <a:extLst>
                <a:ext uri="{FF2B5EF4-FFF2-40B4-BE49-F238E27FC236}">
                  <a16:creationId xmlns:a16="http://schemas.microsoft.com/office/drawing/2014/main" id="{00000000-0008-0000-0100-0000F900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250" name="Shape 250">
              <a:extLst>
                <a:ext uri="{FF2B5EF4-FFF2-40B4-BE49-F238E27FC236}">
                  <a16:creationId xmlns:a16="http://schemas.microsoft.com/office/drawing/2014/main" id="{00000000-0008-0000-0100-0000FA00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251" name="Shape 251">
              <a:extLst>
                <a:ext uri="{FF2B5EF4-FFF2-40B4-BE49-F238E27FC236}">
                  <a16:creationId xmlns:a16="http://schemas.microsoft.com/office/drawing/2014/main" id="{00000000-0008-0000-0100-0000FB00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352425</xdr:colOff>
      <xdr:row>1018</xdr:row>
      <xdr:rowOff>57150</xdr:rowOff>
    </xdr:from>
    <xdr:ext cx="6724650" cy="361950"/>
    <xdr:grpSp>
      <xdr:nvGrpSpPr>
        <xdr:cNvPr id="1438894996" name="Shape 2">
          <a:extLst>
            <a:ext uri="{FF2B5EF4-FFF2-40B4-BE49-F238E27FC236}">
              <a16:creationId xmlns:a16="http://schemas.microsoft.com/office/drawing/2014/main" id="{00000000-0008-0000-0100-000094CBC355}"/>
            </a:ext>
          </a:extLst>
        </xdr:cNvPr>
        <xdr:cNvGrpSpPr/>
      </xdr:nvGrpSpPr>
      <xdr:grpSpPr>
        <a:xfrm>
          <a:off x="7507605" y="178121310"/>
          <a:ext cx="6724650" cy="361950"/>
          <a:chOff x="1983675" y="3599025"/>
          <a:chExt cx="6724650" cy="361950"/>
        </a:xfrm>
      </xdr:grpSpPr>
      <xdr:grpSp>
        <xdr:nvGrpSpPr>
          <xdr:cNvPr id="252" name="Shape 252">
            <a:extLst>
              <a:ext uri="{FF2B5EF4-FFF2-40B4-BE49-F238E27FC236}">
                <a16:creationId xmlns:a16="http://schemas.microsoft.com/office/drawing/2014/main" id="{00000000-0008-0000-0100-0000FC000000}"/>
              </a:ext>
            </a:extLst>
          </xdr:cNvPr>
          <xdr:cNvGrpSpPr/>
        </xdr:nvGrpSpPr>
        <xdr:grpSpPr>
          <a:xfrm>
            <a:off x="1983675" y="3599025"/>
            <a:ext cx="6724650" cy="361950"/>
            <a:chOff x="30935" y="16498"/>
            <a:chExt cx="7578981" cy="337909"/>
          </a:xfrm>
        </xdr:grpSpPr>
        <xdr:sp macro="" textlink="">
          <xdr:nvSpPr>
            <xdr:cNvPr id="1438894997" name="Shape 4">
              <a:extLst>
                <a:ext uri="{FF2B5EF4-FFF2-40B4-BE49-F238E27FC236}">
                  <a16:creationId xmlns:a16="http://schemas.microsoft.com/office/drawing/2014/main" id="{00000000-0008-0000-0100-000095CBC355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253" name="Shape 253">
              <a:extLst>
                <a:ext uri="{FF2B5EF4-FFF2-40B4-BE49-F238E27FC236}">
                  <a16:creationId xmlns:a16="http://schemas.microsoft.com/office/drawing/2014/main" id="{00000000-0008-0000-0100-0000FD00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254" name="Shape 254">
              <a:extLst>
                <a:ext uri="{FF2B5EF4-FFF2-40B4-BE49-F238E27FC236}">
                  <a16:creationId xmlns:a16="http://schemas.microsoft.com/office/drawing/2014/main" id="{00000000-0008-0000-0100-0000FE00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255" name="Shape 255">
              <a:extLst>
                <a:ext uri="{FF2B5EF4-FFF2-40B4-BE49-F238E27FC236}">
                  <a16:creationId xmlns:a16="http://schemas.microsoft.com/office/drawing/2014/main" id="{00000000-0008-0000-0100-0000FF00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361950</xdr:colOff>
      <xdr:row>987</xdr:row>
      <xdr:rowOff>57150</xdr:rowOff>
    </xdr:from>
    <xdr:ext cx="6724650" cy="361950"/>
    <xdr:grpSp>
      <xdr:nvGrpSpPr>
        <xdr:cNvPr id="1438894998" name="Shape 2">
          <a:extLst>
            <a:ext uri="{FF2B5EF4-FFF2-40B4-BE49-F238E27FC236}">
              <a16:creationId xmlns:a16="http://schemas.microsoft.com/office/drawing/2014/main" id="{00000000-0008-0000-0100-000096CBC355}"/>
            </a:ext>
          </a:extLst>
        </xdr:cNvPr>
        <xdr:cNvGrpSpPr/>
      </xdr:nvGrpSpPr>
      <xdr:grpSpPr>
        <a:xfrm>
          <a:off x="7517130" y="172688250"/>
          <a:ext cx="6724650" cy="361950"/>
          <a:chOff x="1983675" y="3599025"/>
          <a:chExt cx="6724650" cy="361950"/>
        </a:xfrm>
      </xdr:grpSpPr>
      <xdr:grpSp>
        <xdr:nvGrpSpPr>
          <xdr:cNvPr id="256" name="Shape 256">
            <a:extLst>
              <a:ext uri="{FF2B5EF4-FFF2-40B4-BE49-F238E27FC236}">
                <a16:creationId xmlns:a16="http://schemas.microsoft.com/office/drawing/2014/main" id="{00000000-0008-0000-0100-000000010000}"/>
              </a:ext>
            </a:extLst>
          </xdr:cNvPr>
          <xdr:cNvGrpSpPr/>
        </xdr:nvGrpSpPr>
        <xdr:grpSpPr>
          <a:xfrm>
            <a:off x="1983675" y="3599025"/>
            <a:ext cx="6724650" cy="361950"/>
            <a:chOff x="30935" y="16498"/>
            <a:chExt cx="7578981" cy="337909"/>
          </a:xfrm>
        </xdr:grpSpPr>
        <xdr:sp macro="" textlink="">
          <xdr:nvSpPr>
            <xdr:cNvPr id="1438894999" name="Shape 4">
              <a:extLst>
                <a:ext uri="{FF2B5EF4-FFF2-40B4-BE49-F238E27FC236}">
                  <a16:creationId xmlns:a16="http://schemas.microsoft.com/office/drawing/2014/main" id="{00000000-0008-0000-0100-000097CBC355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257" name="Shape 257">
              <a:extLst>
                <a:ext uri="{FF2B5EF4-FFF2-40B4-BE49-F238E27FC236}">
                  <a16:creationId xmlns:a16="http://schemas.microsoft.com/office/drawing/2014/main" id="{00000000-0008-0000-0100-00000101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258" name="Shape 258">
              <a:extLst>
                <a:ext uri="{FF2B5EF4-FFF2-40B4-BE49-F238E27FC236}">
                  <a16:creationId xmlns:a16="http://schemas.microsoft.com/office/drawing/2014/main" id="{00000000-0008-0000-0100-00000201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259" name="Shape 259">
              <a:extLst>
                <a:ext uri="{FF2B5EF4-FFF2-40B4-BE49-F238E27FC236}">
                  <a16:creationId xmlns:a16="http://schemas.microsoft.com/office/drawing/2014/main" id="{00000000-0008-0000-0100-00000301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352425</xdr:colOff>
      <xdr:row>951</xdr:row>
      <xdr:rowOff>152400</xdr:rowOff>
    </xdr:from>
    <xdr:ext cx="6724650" cy="361950"/>
    <xdr:grpSp>
      <xdr:nvGrpSpPr>
        <xdr:cNvPr id="1438895000" name="Shape 2">
          <a:extLst>
            <a:ext uri="{FF2B5EF4-FFF2-40B4-BE49-F238E27FC236}">
              <a16:creationId xmlns:a16="http://schemas.microsoft.com/office/drawing/2014/main" id="{00000000-0008-0000-0100-000098CBC355}"/>
            </a:ext>
          </a:extLst>
        </xdr:cNvPr>
        <xdr:cNvGrpSpPr/>
      </xdr:nvGrpSpPr>
      <xdr:grpSpPr>
        <a:xfrm>
          <a:off x="7507605" y="166474140"/>
          <a:ext cx="6724650" cy="361950"/>
          <a:chOff x="1983675" y="3599025"/>
          <a:chExt cx="6724650" cy="361950"/>
        </a:xfrm>
      </xdr:grpSpPr>
      <xdr:grpSp>
        <xdr:nvGrpSpPr>
          <xdr:cNvPr id="260" name="Shape 260">
            <a:extLst>
              <a:ext uri="{FF2B5EF4-FFF2-40B4-BE49-F238E27FC236}">
                <a16:creationId xmlns:a16="http://schemas.microsoft.com/office/drawing/2014/main" id="{00000000-0008-0000-0100-000004010000}"/>
              </a:ext>
            </a:extLst>
          </xdr:cNvPr>
          <xdr:cNvGrpSpPr/>
        </xdr:nvGrpSpPr>
        <xdr:grpSpPr>
          <a:xfrm>
            <a:off x="1983675" y="3599025"/>
            <a:ext cx="6724650" cy="361950"/>
            <a:chOff x="30935" y="16498"/>
            <a:chExt cx="7578981" cy="337909"/>
          </a:xfrm>
        </xdr:grpSpPr>
        <xdr:sp macro="" textlink="">
          <xdr:nvSpPr>
            <xdr:cNvPr id="1438895001" name="Shape 4">
              <a:extLst>
                <a:ext uri="{FF2B5EF4-FFF2-40B4-BE49-F238E27FC236}">
                  <a16:creationId xmlns:a16="http://schemas.microsoft.com/office/drawing/2014/main" id="{00000000-0008-0000-0100-000099CBC355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261" name="Shape 261">
              <a:extLst>
                <a:ext uri="{FF2B5EF4-FFF2-40B4-BE49-F238E27FC236}">
                  <a16:creationId xmlns:a16="http://schemas.microsoft.com/office/drawing/2014/main" id="{00000000-0008-0000-0100-00000501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262" name="Shape 262">
              <a:extLst>
                <a:ext uri="{FF2B5EF4-FFF2-40B4-BE49-F238E27FC236}">
                  <a16:creationId xmlns:a16="http://schemas.microsoft.com/office/drawing/2014/main" id="{00000000-0008-0000-0100-00000601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263" name="Shape 263">
              <a:extLst>
                <a:ext uri="{FF2B5EF4-FFF2-40B4-BE49-F238E27FC236}">
                  <a16:creationId xmlns:a16="http://schemas.microsoft.com/office/drawing/2014/main" id="{00000000-0008-0000-0100-00000701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428625</xdr:colOff>
      <xdr:row>916</xdr:row>
      <xdr:rowOff>171450</xdr:rowOff>
    </xdr:from>
    <xdr:ext cx="6696075" cy="361950"/>
    <xdr:grpSp>
      <xdr:nvGrpSpPr>
        <xdr:cNvPr id="1438895002" name="Shape 2">
          <a:extLst>
            <a:ext uri="{FF2B5EF4-FFF2-40B4-BE49-F238E27FC236}">
              <a16:creationId xmlns:a16="http://schemas.microsoft.com/office/drawing/2014/main" id="{00000000-0008-0000-0100-00009ACBC355}"/>
            </a:ext>
          </a:extLst>
        </xdr:cNvPr>
        <xdr:cNvGrpSpPr/>
      </xdr:nvGrpSpPr>
      <xdr:grpSpPr>
        <a:xfrm>
          <a:off x="7583805" y="160359090"/>
          <a:ext cx="6696075" cy="361950"/>
          <a:chOff x="1997963" y="3599025"/>
          <a:chExt cx="6696075" cy="361950"/>
        </a:xfrm>
      </xdr:grpSpPr>
      <xdr:grpSp>
        <xdr:nvGrpSpPr>
          <xdr:cNvPr id="264" name="Shape 264">
            <a:extLst>
              <a:ext uri="{FF2B5EF4-FFF2-40B4-BE49-F238E27FC236}">
                <a16:creationId xmlns:a16="http://schemas.microsoft.com/office/drawing/2014/main" id="{00000000-0008-0000-0100-000008010000}"/>
              </a:ext>
            </a:extLst>
          </xdr:cNvPr>
          <xdr:cNvGrpSpPr/>
        </xdr:nvGrpSpPr>
        <xdr:grpSpPr>
          <a:xfrm>
            <a:off x="1997963" y="3599025"/>
            <a:ext cx="6696075" cy="361950"/>
            <a:chOff x="30935" y="16498"/>
            <a:chExt cx="7578981" cy="337909"/>
          </a:xfrm>
        </xdr:grpSpPr>
        <xdr:sp macro="" textlink="">
          <xdr:nvSpPr>
            <xdr:cNvPr id="1438895003" name="Shape 4">
              <a:extLst>
                <a:ext uri="{FF2B5EF4-FFF2-40B4-BE49-F238E27FC236}">
                  <a16:creationId xmlns:a16="http://schemas.microsoft.com/office/drawing/2014/main" id="{00000000-0008-0000-0100-00009BCBC355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265" name="Shape 265">
              <a:extLst>
                <a:ext uri="{FF2B5EF4-FFF2-40B4-BE49-F238E27FC236}">
                  <a16:creationId xmlns:a16="http://schemas.microsoft.com/office/drawing/2014/main" id="{00000000-0008-0000-0100-00000901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266" name="Shape 266">
              <a:extLst>
                <a:ext uri="{FF2B5EF4-FFF2-40B4-BE49-F238E27FC236}">
                  <a16:creationId xmlns:a16="http://schemas.microsoft.com/office/drawing/2014/main" id="{00000000-0008-0000-0100-00000A01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267" name="Shape 267">
              <a:extLst>
                <a:ext uri="{FF2B5EF4-FFF2-40B4-BE49-F238E27FC236}">
                  <a16:creationId xmlns:a16="http://schemas.microsoft.com/office/drawing/2014/main" id="{00000000-0008-0000-0100-00000B01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428625</xdr:colOff>
      <xdr:row>878</xdr:row>
      <xdr:rowOff>161925</xdr:rowOff>
    </xdr:from>
    <xdr:ext cx="6696075" cy="361950"/>
    <xdr:grpSp>
      <xdr:nvGrpSpPr>
        <xdr:cNvPr id="1438895004" name="Shape 2">
          <a:extLst>
            <a:ext uri="{FF2B5EF4-FFF2-40B4-BE49-F238E27FC236}">
              <a16:creationId xmlns:a16="http://schemas.microsoft.com/office/drawing/2014/main" id="{00000000-0008-0000-0100-00009CCBC355}"/>
            </a:ext>
          </a:extLst>
        </xdr:cNvPr>
        <xdr:cNvGrpSpPr/>
      </xdr:nvGrpSpPr>
      <xdr:grpSpPr>
        <a:xfrm>
          <a:off x="7583805" y="153689685"/>
          <a:ext cx="6696075" cy="361950"/>
          <a:chOff x="1997963" y="3599025"/>
          <a:chExt cx="6696075" cy="361950"/>
        </a:xfrm>
      </xdr:grpSpPr>
      <xdr:grpSp>
        <xdr:nvGrpSpPr>
          <xdr:cNvPr id="268" name="Shape 268">
            <a:extLst>
              <a:ext uri="{FF2B5EF4-FFF2-40B4-BE49-F238E27FC236}">
                <a16:creationId xmlns:a16="http://schemas.microsoft.com/office/drawing/2014/main" id="{00000000-0008-0000-0100-00000C010000}"/>
              </a:ext>
            </a:extLst>
          </xdr:cNvPr>
          <xdr:cNvGrpSpPr/>
        </xdr:nvGrpSpPr>
        <xdr:grpSpPr>
          <a:xfrm>
            <a:off x="1997963" y="3599025"/>
            <a:ext cx="6696075" cy="361950"/>
            <a:chOff x="30935" y="16498"/>
            <a:chExt cx="7578981" cy="337909"/>
          </a:xfrm>
        </xdr:grpSpPr>
        <xdr:sp macro="" textlink="">
          <xdr:nvSpPr>
            <xdr:cNvPr id="1438895005" name="Shape 4">
              <a:extLst>
                <a:ext uri="{FF2B5EF4-FFF2-40B4-BE49-F238E27FC236}">
                  <a16:creationId xmlns:a16="http://schemas.microsoft.com/office/drawing/2014/main" id="{00000000-0008-0000-0100-00009DCBC355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269" name="Shape 269">
              <a:extLst>
                <a:ext uri="{FF2B5EF4-FFF2-40B4-BE49-F238E27FC236}">
                  <a16:creationId xmlns:a16="http://schemas.microsoft.com/office/drawing/2014/main" id="{00000000-0008-0000-0100-00000D01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270" name="Shape 270">
              <a:extLst>
                <a:ext uri="{FF2B5EF4-FFF2-40B4-BE49-F238E27FC236}">
                  <a16:creationId xmlns:a16="http://schemas.microsoft.com/office/drawing/2014/main" id="{00000000-0008-0000-0100-00000E01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271" name="Shape 271">
              <a:extLst>
                <a:ext uri="{FF2B5EF4-FFF2-40B4-BE49-F238E27FC236}">
                  <a16:creationId xmlns:a16="http://schemas.microsoft.com/office/drawing/2014/main" id="{00000000-0008-0000-0100-00000F01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447675</xdr:colOff>
      <xdr:row>844</xdr:row>
      <xdr:rowOff>57150</xdr:rowOff>
    </xdr:from>
    <xdr:ext cx="6696075" cy="361950"/>
    <xdr:grpSp>
      <xdr:nvGrpSpPr>
        <xdr:cNvPr id="1438895006" name="Shape 2">
          <a:extLst>
            <a:ext uri="{FF2B5EF4-FFF2-40B4-BE49-F238E27FC236}">
              <a16:creationId xmlns:a16="http://schemas.microsoft.com/office/drawing/2014/main" id="{00000000-0008-0000-0100-00009ECBC355}"/>
            </a:ext>
          </a:extLst>
        </xdr:cNvPr>
        <xdr:cNvGrpSpPr/>
      </xdr:nvGrpSpPr>
      <xdr:grpSpPr>
        <a:xfrm>
          <a:off x="7602855" y="147626070"/>
          <a:ext cx="6696075" cy="361950"/>
          <a:chOff x="1997963" y="3599025"/>
          <a:chExt cx="6696075" cy="361950"/>
        </a:xfrm>
      </xdr:grpSpPr>
      <xdr:grpSp>
        <xdr:nvGrpSpPr>
          <xdr:cNvPr id="272" name="Shape 272">
            <a:extLst>
              <a:ext uri="{FF2B5EF4-FFF2-40B4-BE49-F238E27FC236}">
                <a16:creationId xmlns:a16="http://schemas.microsoft.com/office/drawing/2014/main" id="{00000000-0008-0000-0100-000010010000}"/>
              </a:ext>
            </a:extLst>
          </xdr:cNvPr>
          <xdr:cNvGrpSpPr/>
        </xdr:nvGrpSpPr>
        <xdr:grpSpPr>
          <a:xfrm>
            <a:off x="1997963" y="3599025"/>
            <a:ext cx="6696075" cy="361950"/>
            <a:chOff x="30935" y="16498"/>
            <a:chExt cx="7578981" cy="337909"/>
          </a:xfrm>
        </xdr:grpSpPr>
        <xdr:sp macro="" textlink="">
          <xdr:nvSpPr>
            <xdr:cNvPr id="1438895007" name="Shape 4">
              <a:extLst>
                <a:ext uri="{FF2B5EF4-FFF2-40B4-BE49-F238E27FC236}">
                  <a16:creationId xmlns:a16="http://schemas.microsoft.com/office/drawing/2014/main" id="{00000000-0008-0000-0100-00009FCBC355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273" name="Shape 273">
              <a:extLst>
                <a:ext uri="{FF2B5EF4-FFF2-40B4-BE49-F238E27FC236}">
                  <a16:creationId xmlns:a16="http://schemas.microsoft.com/office/drawing/2014/main" id="{00000000-0008-0000-0100-00001101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274" name="Shape 274">
              <a:extLst>
                <a:ext uri="{FF2B5EF4-FFF2-40B4-BE49-F238E27FC236}">
                  <a16:creationId xmlns:a16="http://schemas.microsoft.com/office/drawing/2014/main" id="{00000000-0008-0000-0100-00001201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275" name="Shape 275">
              <a:extLst>
                <a:ext uri="{FF2B5EF4-FFF2-40B4-BE49-F238E27FC236}">
                  <a16:creationId xmlns:a16="http://schemas.microsoft.com/office/drawing/2014/main" id="{00000000-0008-0000-0100-00001301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438150</xdr:colOff>
      <xdr:row>808</xdr:row>
      <xdr:rowOff>19050</xdr:rowOff>
    </xdr:from>
    <xdr:ext cx="6696075" cy="361950"/>
    <xdr:grpSp>
      <xdr:nvGrpSpPr>
        <xdr:cNvPr id="1438895008" name="Shape 2">
          <a:extLst>
            <a:ext uri="{FF2B5EF4-FFF2-40B4-BE49-F238E27FC236}">
              <a16:creationId xmlns:a16="http://schemas.microsoft.com/office/drawing/2014/main" id="{00000000-0008-0000-0100-0000A0CBC355}"/>
            </a:ext>
          </a:extLst>
        </xdr:cNvPr>
        <xdr:cNvGrpSpPr/>
      </xdr:nvGrpSpPr>
      <xdr:grpSpPr>
        <a:xfrm>
          <a:off x="7593330" y="141278610"/>
          <a:ext cx="6696075" cy="361950"/>
          <a:chOff x="1997963" y="3599025"/>
          <a:chExt cx="6696075" cy="361950"/>
        </a:xfrm>
      </xdr:grpSpPr>
      <xdr:grpSp>
        <xdr:nvGrpSpPr>
          <xdr:cNvPr id="276" name="Shape 276">
            <a:extLst>
              <a:ext uri="{FF2B5EF4-FFF2-40B4-BE49-F238E27FC236}">
                <a16:creationId xmlns:a16="http://schemas.microsoft.com/office/drawing/2014/main" id="{00000000-0008-0000-0100-000014010000}"/>
              </a:ext>
            </a:extLst>
          </xdr:cNvPr>
          <xdr:cNvGrpSpPr/>
        </xdr:nvGrpSpPr>
        <xdr:grpSpPr>
          <a:xfrm>
            <a:off x="1997963" y="3599025"/>
            <a:ext cx="6696075" cy="361950"/>
            <a:chOff x="30935" y="16498"/>
            <a:chExt cx="7578981" cy="337909"/>
          </a:xfrm>
        </xdr:grpSpPr>
        <xdr:sp macro="" textlink="">
          <xdr:nvSpPr>
            <xdr:cNvPr id="1438895009" name="Shape 4">
              <a:extLst>
                <a:ext uri="{FF2B5EF4-FFF2-40B4-BE49-F238E27FC236}">
                  <a16:creationId xmlns:a16="http://schemas.microsoft.com/office/drawing/2014/main" id="{00000000-0008-0000-0100-0000A1CBC355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277" name="Shape 277">
              <a:extLst>
                <a:ext uri="{FF2B5EF4-FFF2-40B4-BE49-F238E27FC236}">
                  <a16:creationId xmlns:a16="http://schemas.microsoft.com/office/drawing/2014/main" id="{00000000-0008-0000-0100-00001501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278" name="Shape 278">
              <a:extLst>
                <a:ext uri="{FF2B5EF4-FFF2-40B4-BE49-F238E27FC236}">
                  <a16:creationId xmlns:a16="http://schemas.microsoft.com/office/drawing/2014/main" id="{00000000-0008-0000-0100-00001601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279" name="Shape 279">
              <a:extLst>
                <a:ext uri="{FF2B5EF4-FFF2-40B4-BE49-F238E27FC236}">
                  <a16:creationId xmlns:a16="http://schemas.microsoft.com/office/drawing/2014/main" id="{00000000-0008-0000-0100-00001701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323850</xdr:colOff>
      <xdr:row>780</xdr:row>
      <xdr:rowOff>38100</xdr:rowOff>
    </xdr:from>
    <xdr:ext cx="6734175" cy="371475"/>
    <xdr:grpSp>
      <xdr:nvGrpSpPr>
        <xdr:cNvPr id="1438895010" name="Shape 2">
          <a:extLst>
            <a:ext uri="{FF2B5EF4-FFF2-40B4-BE49-F238E27FC236}">
              <a16:creationId xmlns:a16="http://schemas.microsoft.com/office/drawing/2014/main" id="{00000000-0008-0000-0100-0000A2CBC355}"/>
            </a:ext>
          </a:extLst>
        </xdr:cNvPr>
        <xdr:cNvGrpSpPr/>
      </xdr:nvGrpSpPr>
      <xdr:grpSpPr>
        <a:xfrm>
          <a:off x="7479030" y="136390380"/>
          <a:ext cx="6734175" cy="371475"/>
          <a:chOff x="1978913" y="3594263"/>
          <a:chExt cx="6734175" cy="371475"/>
        </a:xfrm>
      </xdr:grpSpPr>
      <xdr:grpSp>
        <xdr:nvGrpSpPr>
          <xdr:cNvPr id="280" name="Shape 280">
            <a:extLst>
              <a:ext uri="{FF2B5EF4-FFF2-40B4-BE49-F238E27FC236}">
                <a16:creationId xmlns:a16="http://schemas.microsoft.com/office/drawing/2014/main" id="{00000000-0008-0000-0100-000018010000}"/>
              </a:ext>
            </a:extLst>
          </xdr:cNvPr>
          <xdr:cNvGrpSpPr/>
        </xdr:nvGrpSpPr>
        <xdr:grpSpPr>
          <a:xfrm>
            <a:off x="1978913" y="3594263"/>
            <a:ext cx="6734175" cy="371475"/>
            <a:chOff x="30935" y="16498"/>
            <a:chExt cx="7590356" cy="339133"/>
          </a:xfrm>
        </xdr:grpSpPr>
        <xdr:sp macro="" textlink="">
          <xdr:nvSpPr>
            <xdr:cNvPr id="1438895011" name="Shape 4">
              <a:extLst>
                <a:ext uri="{FF2B5EF4-FFF2-40B4-BE49-F238E27FC236}">
                  <a16:creationId xmlns:a16="http://schemas.microsoft.com/office/drawing/2014/main" id="{00000000-0008-0000-0100-0000A3CBC355}"/>
                </a:ext>
              </a:extLst>
            </xdr:cNvPr>
            <xdr:cNvSpPr/>
          </xdr:nvSpPr>
          <xdr:spPr>
            <a:xfrm>
              <a:off x="30935" y="16498"/>
              <a:ext cx="7590350" cy="3391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281" name="Shape 281">
              <a:extLst>
                <a:ext uri="{FF2B5EF4-FFF2-40B4-BE49-F238E27FC236}">
                  <a16:creationId xmlns:a16="http://schemas.microsoft.com/office/drawing/2014/main" id="{00000000-0008-0000-0100-00001901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282" name="Shape 282">
              <a:extLst>
                <a:ext uri="{FF2B5EF4-FFF2-40B4-BE49-F238E27FC236}">
                  <a16:creationId xmlns:a16="http://schemas.microsoft.com/office/drawing/2014/main" id="{00000000-0008-0000-0100-00001A01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283" name="Shape 283">
              <a:extLst>
                <a:ext uri="{FF2B5EF4-FFF2-40B4-BE49-F238E27FC236}">
                  <a16:creationId xmlns:a16="http://schemas.microsoft.com/office/drawing/2014/main" id="{00000000-0008-0000-0100-00001B010000}"/>
                </a:ext>
              </a:extLst>
            </xdr:cNvPr>
            <xdr:cNvSpPr txBox="1"/>
          </xdr:nvSpPr>
          <xdr:spPr>
            <a:xfrm>
              <a:off x="3146084" y="25664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285750</xdr:colOff>
      <xdr:row>714</xdr:row>
      <xdr:rowOff>123825</xdr:rowOff>
    </xdr:from>
    <xdr:ext cx="6724650" cy="361950"/>
    <xdr:grpSp>
      <xdr:nvGrpSpPr>
        <xdr:cNvPr id="1438895012" name="Shape 2">
          <a:extLst>
            <a:ext uri="{FF2B5EF4-FFF2-40B4-BE49-F238E27FC236}">
              <a16:creationId xmlns:a16="http://schemas.microsoft.com/office/drawing/2014/main" id="{00000000-0008-0000-0100-0000A4CBC355}"/>
            </a:ext>
          </a:extLst>
        </xdr:cNvPr>
        <xdr:cNvGrpSpPr/>
      </xdr:nvGrpSpPr>
      <xdr:grpSpPr>
        <a:xfrm>
          <a:off x="7440930" y="124908945"/>
          <a:ext cx="6724650" cy="361950"/>
          <a:chOff x="1983675" y="3599025"/>
          <a:chExt cx="6724650" cy="361950"/>
        </a:xfrm>
      </xdr:grpSpPr>
      <xdr:grpSp>
        <xdr:nvGrpSpPr>
          <xdr:cNvPr id="284" name="Shape 284">
            <a:extLst>
              <a:ext uri="{FF2B5EF4-FFF2-40B4-BE49-F238E27FC236}">
                <a16:creationId xmlns:a16="http://schemas.microsoft.com/office/drawing/2014/main" id="{00000000-0008-0000-0100-00001C010000}"/>
              </a:ext>
            </a:extLst>
          </xdr:cNvPr>
          <xdr:cNvGrpSpPr/>
        </xdr:nvGrpSpPr>
        <xdr:grpSpPr>
          <a:xfrm>
            <a:off x="1983675" y="3599025"/>
            <a:ext cx="6724650" cy="361950"/>
            <a:chOff x="30935" y="16498"/>
            <a:chExt cx="7578981" cy="337909"/>
          </a:xfrm>
        </xdr:grpSpPr>
        <xdr:sp macro="" textlink="">
          <xdr:nvSpPr>
            <xdr:cNvPr id="1438895013" name="Shape 4">
              <a:extLst>
                <a:ext uri="{FF2B5EF4-FFF2-40B4-BE49-F238E27FC236}">
                  <a16:creationId xmlns:a16="http://schemas.microsoft.com/office/drawing/2014/main" id="{00000000-0008-0000-0100-0000A5CBC355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285" name="Shape 285">
              <a:extLst>
                <a:ext uri="{FF2B5EF4-FFF2-40B4-BE49-F238E27FC236}">
                  <a16:creationId xmlns:a16="http://schemas.microsoft.com/office/drawing/2014/main" id="{00000000-0008-0000-0100-00001D01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286" name="Shape 286">
              <a:extLst>
                <a:ext uri="{FF2B5EF4-FFF2-40B4-BE49-F238E27FC236}">
                  <a16:creationId xmlns:a16="http://schemas.microsoft.com/office/drawing/2014/main" id="{00000000-0008-0000-0100-00001E01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287" name="Shape 287">
              <a:extLst>
                <a:ext uri="{FF2B5EF4-FFF2-40B4-BE49-F238E27FC236}">
                  <a16:creationId xmlns:a16="http://schemas.microsoft.com/office/drawing/2014/main" id="{00000000-0008-0000-0100-00001F01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352425</xdr:colOff>
      <xdr:row>681</xdr:row>
      <xdr:rowOff>123825</xdr:rowOff>
    </xdr:from>
    <xdr:ext cx="6724650" cy="361950"/>
    <xdr:grpSp>
      <xdr:nvGrpSpPr>
        <xdr:cNvPr id="1438895014" name="Shape 2">
          <a:extLst>
            <a:ext uri="{FF2B5EF4-FFF2-40B4-BE49-F238E27FC236}">
              <a16:creationId xmlns:a16="http://schemas.microsoft.com/office/drawing/2014/main" id="{00000000-0008-0000-0100-0000A6CBC355}"/>
            </a:ext>
          </a:extLst>
        </xdr:cNvPr>
        <xdr:cNvGrpSpPr/>
      </xdr:nvGrpSpPr>
      <xdr:grpSpPr>
        <a:xfrm>
          <a:off x="7507605" y="119125365"/>
          <a:ext cx="6724650" cy="361950"/>
          <a:chOff x="1983675" y="3599025"/>
          <a:chExt cx="6724650" cy="361950"/>
        </a:xfrm>
      </xdr:grpSpPr>
      <xdr:grpSp>
        <xdr:nvGrpSpPr>
          <xdr:cNvPr id="288" name="Shape 288">
            <a:extLst>
              <a:ext uri="{FF2B5EF4-FFF2-40B4-BE49-F238E27FC236}">
                <a16:creationId xmlns:a16="http://schemas.microsoft.com/office/drawing/2014/main" id="{00000000-0008-0000-0100-000020010000}"/>
              </a:ext>
            </a:extLst>
          </xdr:cNvPr>
          <xdr:cNvGrpSpPr/>
        </xdr:nvGrpSpPr>
        <xdr:grpSpPr>
          <a:xfrm>
            <a:off x="1983675" y="3599025"/>
            <a:ext cx="6724650" cy="361950"/>
            <a:chOff x="30935" y="16498"/>
            <a:chExt cx="7578981" cy="337909"/>
          </a:xfrm>
        </xdr:grpSpPr>
        <xdr:sp macro="" textlink="">
          <xdr:nvSpPr>
            <xdr:cNvPr id="1438895015" name="Shape 4">
              <a:extLst>
                <a:ext uri="{FF2B5EF4-FFF2-40B4-BE49-F238E27FC236}">
                  <a16:creationId xmlns:a16="http://schemas.microsoft.com/office/drawing/2014/main" id="{00000000-0008-0000-0100-0000A7CBC355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289" name="Shape 289">
              <a:extLst>
                <a:ext uri="{FF2B5EF4-FFF2-40B4-BE49-F238E27FC236}">
                  <a16:creationId xmlns:a16="http://schemas.microsoft.com/office/drawing/2014/main" id="{00000000-0008-0000-0100-00002101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290" name="Shape 290">
              <a:extLst>
                <a:ext uri="{FF2B5EF4-FFF2-40B4-BE49-F238E27FC236}">
                  <a16:creationId xmlns:a16="http://schemas.microsoft.com/office/drawing/2014/main" id="{00000000-0008-0000-0100-00002201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291" name="Shape 291">
              <a:extLst>
                <a:ext uri="{FF2B5EF4-FFF2-40B4-BE49-F238E27FC236}">
                  <a16:creationId xmlns:a16="http://schemas.microsoft.com/office/drawing/2014/main" id="{00000000-0008-0000-0100-00002301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361950</xdr:colOff>
      <xdr:row>646</xdr:row>
      <xdr:rowOff>47625</xdr:rowOff>
    </xdr:from>
    <xdr:ext cx="6724650" cy="361950"/>
    <xdr:grpSp>
      <xdr:nvGrpSpPr>
        <xdr:cNvPr id="1438895016" name="Shape 2">
          <a:extLst>
            <a:ext uri="{FF2B5EF4-FFF2-40B4-BE49-F238E27FC236}">
              <a16:creationId xmlns:a16="http://schemas.microsoft.com/office/drawing/2014/main" id="{00000000-0008-0000-0100-0000A8CBC355}"/>
            </a:ext>
          </a:extLst>
        </xdr:cNvPr>
        <xdr:cNvGrpSpPr/>
      </xdr:nvGrpSpPr>
      <xdr:grpSpPr>
        <a:xfrm>
          <a:off x="7517130" y="112915065"/>
          <a:ext cx="6724650" cy="361950"/>
          <a:chOff x="1983675" y="3599025"/>
          <a:chExt cx="6724650" cy="361950"/>
        </a:xfrm>
      </xdr:grpSpPr>
      <xdr:grpSp>
        <xdr:nvGrpSpPr>
          <xdr:cNvPr id="292" name="Shape 292">
            <a:extLst>
              <a:ext uri="{FF2B5EF4-FFF2-40B4-BE49-F238E27FC236}">
                <a16:creationId xmlns:a16="http://schemas.microsoft.com/office/drawing/2014/main" id="{00000000-0008-0000-0100-000024010000}"/>
              </a:ext>
            </a:extLst>
          </xdr:cNvPr>
          <xdr:cNvGrpSpPr/>
        </xdr:nvGrpSpPr>
        <xdr:grpSpPr>
          <a:xfrm>
            <a:off x="1983675" y="3599025"/>
            <a:ext cx="6724650" cy="361950"/>
            <a:chOff x="30935" y="16498"/>
            <a:chExt cx="7578981" cy="337909"/>
          </a:xfrm>
        </xdr:grpSpPr>
        <xdr:sp macro="" textlink="">
          <xdr:nvSpPr>
            <xdr:cNvPr id="1438895017" name="Shape 4">
              <a:extLst>
                <a:ext uri="{FF2B5EF4-FFF2-40B4-BE49-F238E27FC236}">
                  <a16:creationId xmlns:a16="http://schemas.microsoft.com/office/drawing/2014/main" id="{00000000-0008-0000-0100-0000A9CBC355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293" name="Shape 293">
              <a:extLst>
                <a:ext uri="{FF2B5EF4-FFF2-40B4-BE49-F238E27FC236}">
                  <a16:creationId xmlns:a16="http://schemas.microsoft.com/office/drawing/2014/main" id="{00000000-0008-0000-0100-00002501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294" name="Shape 294">
              <a:extLst>
                <a:ext uri="{FF2B5EF4-FFF2-40B4-BE49-F238E27FC236}">
                  <a16:creationId xmlns:a16="http://schemas.microsoft.com/office/drawing/2014/main" id="{00000000-0008-0000-0100-00002601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295" name="Shape 295">
              <a:extLst>
                <a:ext uri="{FF2B5EF4-FFF2-40B4-BE49-F238E27FC236}">
                  <a16:creationId xmlns:a16="http://schemas.microsoft.com/office/drawing/2014/main" id="{00000000-0008-0000-0100-00002701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390525</xdr:colOff>
      <xdr:row>609</xdr:row>
      <xdr:rowOff>171450</xdr:rowOff>
    </xdr:from>
    <xdr:ext cx="6724650" cy="361950"/>
    <xdr:grpSp>
      <xdr:nvGrpSpPr>
        <xdr:cNvPr id="1438895018" name="Shape 2">
          <a:extLst>
            <a:ext uri="{FF2B5EF4-FFF2-40B4-BE49-F238E27FC236}">
              <a16:creationId xmlns:a16="http://schemas.microsoft.com/office/drawing/2014/main" id="{00000000-0008-0000-0100-0000AACBC355}"/>
            </a:ext>
          </a:extLst>
        </xdr:cNvPr>
        <xdr:cNvGrpSpPr/>
      </xdr:nvGrpSpPr>
      <xdr:grpSpPr>
        <a:xfrm>
          <a:off x="7545705" y="106554270"/>
          <a:ext cx="6724650" cy="361950"/>
          <a:chOff x="1983675" y="3599025"/>
          <a:chExt cx="6724650" cy="361950"/>
        </a:xfrm>
      </xdr:grpSpPr>
      <xdr:grpSp>
        <xdr:nvGrpSpPr>
          <xdr:cNvPr id="296" name="Shape 296">
            <a:extLst>
              <a:ext uri="{FF2B5EF4-FFF2-40B4-BE49-F238E27FC236}">
                <a16:creationId xmlns:a16="http://schemas.microsoft.com/office/drawing/2014/main" id="{00000000-0008-0000-0100-000028010000}"/>
              </a:ext>
            </a:extLst>
          </xdr:cNvPr>
          <xdr:cNvGrpSpPr/>
        </xdr:nvGrpSpPr>
        <xdr:grpSpPr>
          <a:xfrm>
            <a:off x="1983675" y="3599025"/>
            <a:ext cx="6724650" cy="361950"/>
            <a:chOff x="30935" y="16498"/>
            <a:chExt cx="7578981" cy="337909"/>
          </a:xfrm>
        </xdr:grpSpPr>
        <xdr:sp macro="" textlink="">
          <xdr:nvSpPr>
            <xdr:cNvPr id="1438895019" name="Shape 4">
              <a:extLst>
                <a:ext uri="{FF2B5EF4-FFF2-40B4-BE49-F238E27FC236}">
                  <a16:creationId xmlns:a16="http://schemas.microsoft.com/office/drawing/2014/main" id="{00000000-0008-0000-0100-0000ABCBC355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297" name="Shape 297">
              <a:extLst>
                <a:ext uri="{FF2B5EF4-FFF2-40B4-BE49-F238E27FC236}">
                  <a16:creationId xmlns:a16="http://schemas.microsoft.com/office/drawing/2014/main" id="{00000000-0008-0000-0100-00002901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298" name="Shape 298">
              <a:extLst>
                <a:ext uri="{FF2B5EF4-FFF2-40B4-BE49-F238E27FC236}">
                  <a16:creationId xmlns:a16="http://schemas.microsoft.com/office/drawing/2014/main" id="{00000000-0008-0000-0100-00002A01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299" name="Shape 299">
              <a:extLst>
                <a:ext uri="{FF2B5EF4-FFF2-40B4-BE49-F238E27FC236}">
                  <a16:creationId xmlns:a16="http://schemas.microsoft.com/office/drawing/2014/main" id="{00000000-0008-0000-0100-00002B01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400050</xdr:colOff>
      <xdr:row>573</xdr:row>
      <xdr:rowOff>161925</xdr:rowOff>
    </xdr:from>
    <xdr:ext cx="6724650" cy="361950"/>
    <xdr:grpSp>
      <xdr:nvGrpSpPr>
        <xdr:cNvPr id="1438895020" name="Shape 2">
          <a:extLst>
            <a:ext uri="{FF2B5EF4-FFF2-40B4-BE49-F238E27FC236}">
              <a16:creationId xmlns:a16="http://schemas.microsoft.com/office/drawing/2014/main" id="{00000000-0008-0000-0100-0000ACCBC355}"/>
            </a:ext>
          </a:extLst>
        </xdr:cNvPr>
        <xdr:cNvGrpSpPr/>
      </xdr:nvGrpSpPr>
      <xdr:grpSpPr>
        <a:xfrm>
          <a:off x="7555230" y="100235385"/>
          <a:ext cx="6724650" cy="361950"/>
          <a:chOff x="1983675" y="3599025"/>
          <a:chExt cx="6724650" cy="361950"/>
        </a:xfrm>
      </xdr:grpSpPr>
      <xdr:grpSp>
        <xdr:nvGrpSpPr>
          <xdr:cNvPr id="300" name="Shape 300">
            <a:extLst>
              <a:ext uri="{FF2B5EF4-FFF2-40B4-BE49-F238E27FC236}">
                <a16:creationId xmlns:a16="http://schemas.microsoft.com/office/drawing/2014/main" id="{00000000-0008-0000-0100-00002C010000}"/>
              </a:ext>
            </a:extLst>
          </xdr:cNvPr>
          <xdr:cNvGrpSpPr/>
        </xdr:nvGrpSpPr>
        <xdr:grpSpPr>
          <a:xfrm>
            <a:off x="1983675" y="3599025"/>
            <a:ext cx="6724650" cy="361950"/>
            <a:chOff x="30935" y="16498"/>
            <a:chExt cx="7578981" cy="337909"/>
          </a:xfrm>
        </xdr:grpSpPr>
        <xdr:sp macro="" textlink="">
          <xdr:nvSpPr>
            <xdr:cNvPr id="1438895021" name="Shape 4">
              <a:extLst>
                <a:ext uri="{FF2B5EF4-FFF2-40B4-BE49-F238E27FC236}">
                  <a16:creationId xmlns:a16="http://schemas.microsoft.com/office/drawing/2014/main" id="{00000000-0008-0000-0100-0000ADCBC355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301" name="Shape 301">
              <a:extLst>
                <a:ext uri="{FF2B5EF4-FFF2-40B4-BE49-F238E27FC236}">
                  <a16:creationId xmlns:a16="http://schemas.microsoft.com/office/drawing/2014/main" id="{00000000-0008-0000-0100-00002D01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302" name="Shape 302">
              <a:extLst>
                <a:ext uri="{FF2B5EF4-FFF2-40B4-BE49-F238E27FC236}">
                  <a16:creationId xmlns:a16="http://schemas.microsoft.com/office/drawing/2014/main" id="{00000000-0008-0000-0100-00002E01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303" name="Shape 303">
              <a:extLst>
                <a:ext uri="{FF2B5EF4-FFF2-40B4-BE49-F238E27FC236}">
                  <a16:creationId xmlns:a16="http://schemas.microsoft.com/office/drawing/2014/main" id="{00000000-0008-0000-0100-00002F01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390525</xdr:colOff>
      <xdr:row>533</xdr:row>
      <xdr:rowOff>171450</xdr:rowOff>
    </xdr:from>
    <xdr:ext cx="6724650" cy="361950"/>
    <xdr:grpSp>
      <xdr:nvGrpSpPr>
        <xdr:cNvPr id="1438895023" name="Shape 2">
          <a:extLst>
            <a:ext uri="{FF2B5EF4-FFF2-40B4-BE49-F238E27FC236}">
              <a16:creationId xmlns:a16="http://schemas.microsoft.com/office/drawing/2014/main" id="{00000000-0008-0000-0100-0000AFCBC355}"/>
            </a:ext>
          </a:extLst>
        </xdr:cNvPr>
        <xdr:cNvGrpSpPr/>
      </xdr:nvGrpSpPr>
      <xdr:grpSpPr>
        <a:xfrm>
          <a:off x="7545705" y="93585030"/>
          <a:ext cx="6724650" cy="361950"/>
          <a:chOff x="1983675" y="3599025"/>
          <a:chExt cx="6724650" cy="361950"/>
        </a:xfrm>
      </xdr:grpSpPr>
      <xdr:grpSp>
        <xdr:nvGrpSpPr>
          <xdr:cNvPr id="304" name="Shape 304">
            <a:extLst>
              <a:ext uri="{FF2B5EF4-FFF2-40B4-BE49-F238E27FC236}">
                <a16:creationId xmlns:a16="http://schemas.microsoft.com/office/drawing/2014/main" id="{00000000-0008-0000-0100-000030010000}"/>
              </a:ext>
            </a:extLst>
          </xdr:cNvPr>
          <xdr:cNvGrpSpPr/>
        </xdr:nvGrpSpPr>
        <xdr:grpSpPr>
          <a:xfrm>
            <a:off x="1983675" y="3599025"/>
            <a:ext cx="6724650" cy="361950"/>
            <a:chOff x="30935" y="16498"/>
            <a:chExt cx="7578981" cy="337909"/>
          </a:xfrm>
        </xdr:grpSpPr>
        <xdr:sp macro="" textlink="">
          <xdr:nvSpPr>
            <xdr:cNvPr id="1438895024" name="Shape 4">
              <a:extLst>
                <a:ext uri="{FF2B5EF4-FFF2-40B4-BE49-F238E27FC236}">
                  <a16:creationId xmlns:a16="http://schemas.microsoft.com/office/drawing/2014/main" id="{00000000-0008-0000-0100-0000B0CBC355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305" name="Shape 305">
              <a:extLst>
                <a:ext uri="{FF2B5EF4-FFF2-40B4-BE49-F238E27FC236}">
                  <a16:creationId xmlns:a16="http://schemas.microsoft.com/office/drawing/2014/main" id="{00000000-0008-0000-0100-00003101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306" name="Shape 306">
              <a:extLst>
                <a:ext uri="{FF2B5EF4-FFF2-40B4-BE49-F238E27FC236}">
                  <a16:creationId xmlns:a16="http://schemas.microsoft.com/office/drawing/2014/main" id="{00000000-0008-0000-0100-00003201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307" name="Shape 307">
              <a:extLst>
                <a:ext uri="{FF2B5EF4-FFF2-40B4-BE49-F238E27FC236}">
                  <a16:creationId xmlns:a16="http://schemas.microsoft.com/office/drawing/2014/main" id="{00000000-0008-0000-0100-00003301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333375</xdr:colOff>
      <xdr:row>498</xdr:row>
      <xdr:rowOff>66675</xdr:rowOff>
    </xdr:from>
    <xdr:ext cx="6724650" cy="361950"/>
    <xdr:grpSp>
      <xdr:nvGrpSpPr>
        <xdr:cNvPr id="1438895025" name="Shape 2">
          <a:extLst>
            <a:ext uri="{FF2B5EF4-FFF2-40B4-BE49-F238E27FC236}">
              <a16:creationId xmlns:a16="http://schemas.microsoft.com/office/drawing/2014/main" id="{00000000-0008-0000-0100-0000B1CBC355}"/>
            </a:ext>
          </a:extLst>
        </xdr:cNvPr>
        <xdr:cNvGrpSpPr/>
      </xdr:nvGrpSpPr>
      <xdr:grpSpPr>
        <a:xfrm>
          <a:off x="7488555" y="87346155"/>
          <a:ext cx="6724650" cy="361950"/>
          <a:chOff x="1983675" y="3599025"/>
          <a:chExt cx="6724650" cy="361950"/>
        </a:xfrm>
      </xdr:grpSpPr>
      <xdr:grpSp>
        <xdr:nvGrpSpPr>
          <xdr:cNvPr id="308" name="Shape 308">
            <a:extLst>
              <a:ext uri="{FF2B5EF4-FFF2-40B4-BE49-F238E27FC236}">
                <a16:creationId xmlns:a16="http://schemas.microsoft.com/office/drawing/2014/main" id="{00000000-0008-0000-0100-000034010000}"/>
              </a:ext>
            </a:extLst>
          </xdr:cNvPr>
          <xdr:cNvGrpSpPr/>
        </xdr:nvGrpSpPr>
        <xdr:grpSpPr>
          <a:xfrm>
            <a:off x="1983675" y="3599025"/>
            <a:ext cx="6724650" cy="361950"/>
            <a:chOff x="30935" y="16498"/>
            <a:chExt cx="7578981" cy="337909"/>
          </a:xfrm>
        </xdr:grpSpPr>
        <xdr:sp macro="" textlink="">
          <xdr:nvSpPr>
            <xdr:cNvPr id="1438895026" name="Shape 4">
              <a:extLst>
                <a:ext uri="{FF2B5EF4-FFF2-40B4-BE49-F238E27FC236}">
                  <a16:creationId xmlns:a16="http://schemas.microsoft.com/office/drawing/2014/main" id="{00000000-0008-0000-0100-0000B2CBC355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309" name="Shape 309">
              <a:extLst>
                <a:ext uri="{FF2B5EF4-FFF2-40B4-BE49-F238E27FC236}">
                  <a16:creationId xmlns:a16="http://schemas.microsoft.com/office/drawing/2014/main" id="{00000000-0008-0000-0100-00003501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310" name="Shape 310">
              <a:extLst>
                <a:ext uri="{FF2B5EF4-FFF2-40B4-BE49-F238E27FC236}">
                  <a16:creationId xmlns:a16="http://schemas.microsoft.com/office/drawing/2014/main" id="{00000000-0008-0000-0100-00003601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311" name="Shape 311">
              <a:extLst>
                <a:ext uri="{FF2B5EF4-FFF2-40B4-BE49-F238E27FC236}">
                  <a16:creationId xmlns:a16="http://schemas.microsoft.com/office/drawing/2014/main" id="{00000000-0008-0000-0100-00003701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333375</xdr:colOff>
      <xdr:row>462</xdr:row>
      <xdr:rowOff>66675</xdr:rowOff>
    </xdr:from>
    <xdr:ext cx="6724650" cy="361950"/>
    <xdr:grpSp>
      <xdr:nvGrpSpPr>
        <xdr:cNvPr id="1438895027" name="Shape 2">
          <a:extLst>
            <a:ext uri="{FF2B5EF4-FFF2-40B4-BE49-F238E27FC236}">
              <a16:creationId xmlns:a16="http://schemas.microsoft.com/office/drawing/2014/main" id="{00000000-0008-0000-0100-0000B3CBC355}"/>
            </a:ext>
          </a:extLst>
        </xdr:cNvPr>
        <xdr:cNvGrpSpPr/>
      </xdr:nvGrpSpPr>
      <xdr:grpSpPr>
        <a:xfrm>
          <a:off x="7488555" y="81036795"/>
          <a:ext cx="6724650" cy="361950"/>
          <a:chOff x="1983675" y="3599025"/>
          <a:chExt cx="6724650" cy="361950"/>
        </a:xfrm>
      </xdr:grpSpPr>
      <xdr:grpSp>
        <xdr:nvGrpSpPr>
          <xdr:cNvPr id="312" name="Shape 312">
            <a:extLst>
              <a:ext uri="{FF2B5EF4-FFF2-40B4-BE49-F238E27FC236}">
                <a16:creationId xmlns:a16="http://schemas.microsoft.com/office/drawing/2014/main" id="{00000000-0008-0000-0100-000038010000}"/>
              </a:ext>
            </a:extLst>
          </xdr:cNvPr>
          <xdr:cNvGrpSpPr/>
        </xdr:nvGrpSpPr>
        <xdr:grpSpPr>
          <a:xfrm>
            <a:off x="1983675" y="3599025"/>
            <a:ext cx="6724650" cy="361950"/>
            <a:chOff x="30935" y="16498"/>
            <a:chExt cx="7578981" cy="337909"/>
          </a:xfrm>
        </xdr:grpSpPr>
        <xdr:sp macro="" textlink="">
          <xdr:nvSpPr>
            <xdr:cNvPr id="1438895028" name="Shape 4">
              <a:extLst>
                <a:ext uri="{FF2B5EF4-FFF2-40B4-BE49-F238E27FC236}">
                  <a16:creationId xmlns:a16="http://schemas.microsoft.com/office/drawing/2014/main" id="{00000000-0008-0000-0100-0000B4CBC355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313" name="Shape 313">
              <a:extLst>
                <a:ext uri="{FF2B5EF4-FFF2-40B4-BE49-F238E27FC236}">
                  <a16:creationId xmlns:a16="http://schemas.microsoft.com/office/drawing/2014/main" id="{00000000-0008-0000-0100-00003901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314" name="Shape 314">
              <a:extLst>
                <a:ext uri="{FF2B5EF4-FFF2-40B4-BE49-F238E27FC236}">
                  <a16:creationId xmlns:a16="http://schemas.microsoft.com/office/drawing/2014/main" id="{00000000-0008-0000-0100-00003A01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315" name="Shape 315">
              <a:extLst>
                <a:ext uri="{FF2B5EF4-FFF2-40B4-BE49-F238E27FC236}">
                  <a16:creationId xmlns:a16="http://schemas.microsoft.com/office/drawing/2014/main" id="{00000000-0008-0000-0100-00003B01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266700</xdr:colOff>
      <xdr:row>421</xdr:row>
      <xdr:rowOff>171450</xdr:rowOff>
    </xdr:from>
    <xdr:ext cx="6724650" cy="361950"/>
    <xdr:grpSp>
      <xdr:nvGrpSpPr>
        <xdr:cNvPr id="1438895029" name="Shape 2">
          <a:extLst>
            <a:ext uri="{FF2B5EF4-FFF2-40B4-BE49-F238E27FC236}">
              <a16:creationId xmlns:a16="http://schemas.microsoft.com/office/drawing/2014/main" id="{00000000-0008-0000-0100-0000B5CBC355}"/>
            </a:ext>
          </a:extLst>
        </xdr:cNvPr>
        <xdr:cNvGrpSpPr/>
      </xdr:nvGrpSpPr>
      <xdr:grpSpPr>
        <a:xfrm>
          <a:off x="7421880" y="73955910"/>
          <a:ext cx="6724650" cy="361950"/>
          <a:chOff x="1983675" y="3599025"/>
          <a:chExt cx="6724650" cy="361950"/>
        </a:xfrm>
      </xdr:grpSpPr>
      <xdr:grpSp>
        <xdr:nvGrpSpPr>
          <xdr:cNvPr id="316" name="Shape 316">
            <a:extLst>
              <a:ext uri="{FF2B5EF4-FFF2-40B4-BE49-F238E27FC236}">
                <a16:creationId xmlns:a16="http://schemas.microsoft.com/office/drawing/2014/main" id="{00000000-0008-0000-0100-00003C010000}"/>
              </a:ext>
            </a:extLst>
          </xdr:cNvPr>
          <xdr:cNvGrpSpPr/>
        </xdr:nvGrpSpPr>
        <xdr:grpSpPr>
          <a:xfrm>
            <a:off x="1983675" y="3599025"/>
            <a:ext cx="6724650" cy="361950"/>
            <a:chOff x="30935" y="16498"/>
            <a:chExt cx="7578981" cy="337909"/>
          </a:xfrm>
        </xdr:grpSpPr>
        <xdr:sp macro="" textlink="">
          <xdr:nvSpPr>
            <xdr:cNvPr id="1438895030" name="Shape 4">
              <a:extLst>
                <a:ext uri="{FF2B5EF4-FFF2-40B4-BE49-F238E27FC236}">
                  <a16:creationId xmlns:a16="http://schemas.microsoft.com/office/drawing/2014/main" id="{00000000-0008-0000-0100-0000B6CBC355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317" name="Shape 317">
              <a:extLst>
                <a:ext uri="{FF2B5EF4-FFF2-40B4-BE49-F238E27FC236}">
                  <a16:creationId xmlns:a16="http://schemas.microsoft.com/office/drawing/2014/main" id="{00000000-0008-0000-0100-00003D01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318" name="Shape 318">
              <a:extLst>
                <a:ext uri="{FF2B5EF4-FFF2-40B4-BE49-F238E27FC236}">
                  <a16:creationId xmlns:a16="http://schemas.microsoft.com/office/drawing/2014/main" id="{00000000-0008-0000-0100-00003E01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319" name="Shape 319">
              <a:extLst>
                <a:ext uri="{FF2B5EF4-FFF2-40B4-BE49-F238E27FC236}">
                  <a16:creationId xmlns:a16="http://schemas.microsoft.com/office/drawing/2014/main" id="{00000000-0008-0000-0100-00003F01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257175</xdr:colOff>
      <xdr:row>377</xdr:row>
      <xdr:rowOff>104775</xdr:rowOff>
    </xdr:from>
    <xdr:ext cx="6724650" cy="361950"/>
    <xdr:grpSp>
      <xdr:nvGrpSpPr>
        <xdr:cNvPr id="1438895031" name="Shape 2">
          <a:extLst>
            <a:ext uri="{FF2B5EF4-FFF2-40B4-BE49-F238E27FC236}">
              <a16:creationId xmlns:a16="http://schemas.microsoft.com/office/drawing/2014/main" id="{00000000-0008-0000-0100-0000B7CBC355}"/>
            </a:ext>
          </a:extLst>
        </xdr:cNvPr>
        <xdr:cNvGrpSpPr/>
      </xdr:nvGrpSpPr>
      <xdr:grpSpPr>
        <a:xfrm>
          <a:off x="7412355" y="66177795"/>
          <a:ext cx="6724650" cy="361950"/>
          <a:chOff x="1983675" y="3599025"/>
          <a:chExt cx="6724650" cy="361950"/>
        </a:xfrm>
      </xdr:grpSpPr>
      <xdr:grpSp>
        <xdr:nvGrpSpPr>
          <xdr:cNvPr id="320" name="Shape 320">
            <a:extLst>
              <a:ext uri="{FF2B5EF4-FFF2-40B4-BE49-F238E27FC236}">
                <a16:creationId xmlns:a16="http://schemas.microsoft.com/office/drawing/2014/main" id="{00000000-0008-0000-0100-000040010000}"/>
              </a:ext>
            </a:extLst>
          </xdr:cNvPr>
          <xdr:cNvGrpSpPr/>
        </xdr:nvGrpSpPr>
        <xdr:grpSpPr>
          <a:xfrm>
            <a:off x="1983675" y="3599025"/>
            <a:ext cx="6724650" cy="361950"/>
            <a:chOff x="30935" y="16498"/>
            <a:chExt cx="7578981" cy="337909"/>
          </a:xfrm>
        </xdr:grpSpPr>
        <xdr:sp macro="" textlink="">
          <xdr:nvSpPr>
            <xdr:cNvPr id="1438895032" name="Shape 4">
              <a:extLst>
                <a:ext uri="{FF2B5EF4-FFF2-40B4-BE49-F238E27FC236}">
                  <a16:creationId xmlns:a16="http://schemas.microsoft.com/office/drawing/2014/main" id="{00000000-0008-0000-0100-0000B8CBC355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321" name="Shape 321">
              <a:extLst>
                <a:ext uri="{FF2B5EF4-FFF2-40B4-BE49-F238E27FC236}">
                  <a16:creationId xmlns:a16="http://schemas.microsoft.com/office/drawing/2014/main" id="{00000000-0008-0000-0100-00004101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322" name="Shape 322">
              <a:extLst>
                <a:ext uri="{FF2B5EF4-FFF2-40B4-BE49-F238E27FC236}">
                  <a16:creationId xmlns:a16="http://schemas.microsoft.com/office/drawing/2014/main" id="{00000000-0008-0000-0100-00004201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323" name="Shape 323">
              <a:extLst>
                <a:ext uri="{FF2B5EF4-FFF2-40B4-BE49-F238E27FC236}">
                  <a16:creationId xmlns:a16="http://schemas.microsoft.com/office/drawing/2014/main" id="{00000000-0008-0000-0100-00004301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266700</xdr:colOff>
      <xdr:row>340</xdr:row>
      <xdr:rowOff>104775</xdr:rowOff>
    </xdr:from>
    <xdr:ext cx="6724650" cy="361950"/>
    <xdr:grpSp>
      <xdr:nvGrpSpPr>
        <xdr:cNvPr id="1438895033" name="Shape 2">
          <a:extLst>
            <a:ext uri="{FF2B5EF4-FFF2-40B4-BE49-F238E27FC236}">
              <a16:creationId xmlns:a16="http://schemas.microsoft.com/office/drawing/2014/main" id="{00000000-0008-0000-0100-0000B9CBC355}"/>
            </a:ext>
          </a:extLst>
        </xdr:cNvPr>
        <xdr:cNvGrpSpPr/>
      </xdr:nvGrpSpPr>
      <xdr:grpSpPr>
        <a:xfrm>
          <a:off x="7421880" y="59693175"/>
          <a:ext cx="6724650" cy="361950"/>
          <a:chOff x="1983675" y="3599025"/>
          <a:chExt cx="6724650" cy="361950"/>
        </a:xfrm>
      </xdr:grpSpPr>
      <xdr:grpSp>
        <xdr:nvGrpSpPr>
          <xdr:cNvPr id="324" name="Shape 324">
            <a:extLst>
              <a:ext uri="{FF2B5EF4-FFF2-40B4-BE49-F238E27FC236}">
                <a16:creationId xmlns:a16="http://schemas.microsoft.com/office/drawing/2014/main" id="{00000000-0008-0000-0100-000044010000}"/>
              </a:ext>
            </a:extLst>
          </xdr:cNvPr>
          <xdr:cNvGrpSpPr/>
        </xdr:nvGrpSpPr>
        <xdr:grpSpPr>
          <a:xfrm>
            <a:off x="1983675" y="3599025"/>
            <a:ext cx="6724650" cy="361950"/>
            <a:chOff x="30935" y="16498"/>
            <a:chExt cx="7578981" cy="337909"/>
          </a:xfrm>
        </xdr:grpSpPr>
        <xdr:sp macro="" textlink="">
          <xdr:nvSpPr>
            <xdr:cNvPr id="1438895034" name="Shape 4">
              <a:extLst>
                <a:ext uri="{FF2B5EF4-FFF2-40B4-BE49-F238E27FC236}">
                  <a16:creationId xmlns:a16="http://schemas.microsoft.com/office/drawing/2014/main" id="{00000000-0008-0000-0100-0000BACBC355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325" name="Shape 325">
              <a:extLst>
                <a:ext uri="{FF2B5EF4-FFF2-40B4-BE49-F238E27FC236}">
                  <a16:creationId xmlns:a16="http://schemas.microsoft.com/office/drawing/2014/main" id="{00000000-0008-0000-0100-00004501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326" name="Shape 326">
              <a:extLst>
                <a:ext uri="{FF2B5EF4-FFF2-40B4-BE49-F238E27FC236}">
                  <a16:creationId xmlns:a16="http://schemas.microsoft.com/office/drawing/2014/main" id="{00000000-0008-0000-0100-00004601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327" name="Shape 327">
              <a:extLst>
                <a:ext uri="{FF2B5EF4-FFF2-40B4-BE49-F238E27FC236}">
                  <a16:creationId xmlns:a16="http://schemas.microsoft.com/office/drawing/2014/main" id="{00000000-0008-0000-0100-00004701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314325</xdr:colOff>
      <xdr:row>308</xdr:row>
      <xdr:rowOff>57150</xdr:rowOff>
    </xdr:from>
    <xdr:ext cx="6724650" cy="361950"/>
    <xdr:grpSp>
      <xdr:nvGrpSpPr>
        <xdr:cNvPr id="1438895035" name="Shape 2">
          <a:extLst>
            <a:ext uri="{FF2B5EF4-FFF2-40B4-BE49-F238E27FC236}">
              <a16:creationId xmlns:a16="http://schemas.microsoft.com/office/drawing/2014/main" id="{00000000-0008-0000-0100-0000BBCBC355}"/>
            </a:ext>
          </a:extLst>
        </xdr:cNvPr>
        <xdr:cNvGrpSpPr/>
      </xdr:nvGrpSpPr>
      <xdr:grpSpPr>
        <a:xfrm>
          <a:off x="7469505" y="54037230"/>
          <a:ext cx="6724650" cy="361950"/>
          <a:chOff x="1983675" y="3599025"/>
          <a:chExt cx="6724650" cy="361950"/>
        </a:xfrm>
      </xdr:grpSpPr>
      <xdr:grpSp>
        <xdr:nvGrpSpPr>
          <xdr:cNvPr id="328" name="Shape 328">
            <a:extLst>
              <a:ext uri="{FF2B5EF4-FFF2-40B4-BE49-F238E27FC236}">
                <a16:creationId xmlns:a16="http://schemas.microsoft.com/office/drawing/2014/main" id="{00000000-0008-0000-0100-000048010000}"/>
              </a:ext>
            </a:extLst>
          </xdr:cNvPr>
          <xdr:cNvGrpSpPr/>
        </xdr:nvGrpSpPr>
        <xdr:grpSpPr>
          <a:xfrm>
            <a:off x="1983675" y="3599025"/>
            <a:ext cx="6724650" cy="361950"/>
            <a:chOff x="30935" y="16498"/>
            <a:chExt cx="7578981" cy="337909"/>
          </a:xfrm>
        </xdr:grpSpPr>
        <xdr:sp macro="" textlink="">
          <xdr:nvSpPr>
            <xdr:cNvPr id="1438895036" name="Shape 4">
              <a:extLst>
                <a:ext uri="{FF2B5EF4-FFF2-40B4-BE49-F238E27FC236}">
                  <a16:creationId xmlns:a16="http://schemas.microsoft.com/office/drawing/2014/main" id="{00000000-0008-0000-0100-0000BCCBC355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329" name="Shape 329">
              <a:extLst>
                <a:ext uri="{FF2B5EF4-FFF2-40B4-BE49-F238E27FC236}">
                  <a16:creationId xmlns:a16="http://schemas.microsoft.com/office/drawing/2014/main" id="{00000000-0008-0000-0100-00004901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330" name="Shape 330">
              <a:extLst>
                <a:ext uri="{FF2B5EF4-FFF2-40B4-BE49-F238E27FC236}">
                  <a16:creationId xmlns:a16="http://schemas.microsoft.com/office/drawing/2014/main" id="{00000000-0008-0000-0100-00004A01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331" name="Shape 331">
              <a:extLst>
                <a:ext uri="{FF2B5EF4-FFF2-40B4-BE49-F238E27FC236}">
                  <a16:creationId xmlns:a16="http://schemas.microsoft.com/office/drawing/2014/main" id="{00000000-0008-0000-0100-00004B01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304800</xdr:colOff>
      <xdr:row>277</xdr:row>
      <xdr:rowOff>19050</xdr:rowOff>
    </xdr:from>
    <xdr:ext cx="6724650" cy="361950"/>
    <xdr:grpSp>
      <xdr:nvGrpSpPr>
        <xdr:cNvPr id="1438895037" name="Shape 2">
          <a:extLst>
            <a:ext uri="{FF2B5EF4-FFF2-40B4-BE49-F238E27FC236}">
              <a16:creationId xmlns:a16="http://schemas.microsoft.com/office/drawing/2014/main" id="{00000000-0008-0000-0100-0000BDCBC355}"/>
            </a:ext>
          </a:extLst>
        </xdr:cNvPr>
        <xdr:cNvGrpSpPr/>
      </xdr:nvGrpSpPr>
      <xdr:grpSpPr>
        <a:xfrm>
          <a:off x="7459980" y="48566070"/>
          <a:ext cx="6724650" cy="361950"/>
          <a:chOff x="1983675" y="3599025"/>
          <a:chExt cx="6724650" cy="361950"/>
        </a:xfrm>
      </xdr:grpSpPr>
      <xdr:grpSp>
        <xdr:nvGrpSpPr>
          <xdr:cNvPr id="332" name="Shape 332">
            <a:extLst>
              <a:ext uri="{FF2B5EF4-FFF2-40B4-BE49-F238E27FC236}">
                <a16:creationId xmlns:a16="http://schemas.microsoft.com/office/drawing/2014/main" id="{00000000-0008-0000-0100-00004C010000}"/>
              </a:ext>
            </a:extLst>
          </xdr:cNvPr>
          <xdr:cNvGrpSpPr/>
        </xdr:nvGrpSpPr>
        <xdr:grpSpPr>
          <a:xfrm>
            <a:off x="1983675" y="3599025"/>
            <a:ext cx="6724650" cy="361950"/>
            <a:chOff x="30935" y="16498"/>
            <a:chExt cx="7578981" cy="337909"/>
          </a:xfrm>
        </xdr:grpSpPr>
        <xdr:sp macro="" textlink="">
          <xdr:nvSpPr>
            <xdr:cNvPr id="1438895038" name="Shape 4">
              <a:extLst>
                <a:ext uri="{FF2B5EF4-FFF2-40B4-BE49-F238E27FC236}">
                  <a16:creationId xmlns:a16="http://schemas.microsoft.com/office/drawing/2014/main" id="{00000000-0008-0000-0100-0000BECBC355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333" name="Shape 333">
              <a:extLst>
                <a:ext uri="{FF2B5EF4-FFF2-40B4-BE49-F238E27FC236}">
                  <a16:creationId xmlns:a16="http://schemas.microsoft.com/office/drawing/2014/main" id="{00000000-0008-0000-0100-00004D01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334" name="Shape 334">
              <a:extLst>
                <a:ext uri="{FF2B5EF4-FFF2-40B4-BE49-F238E27FC236}">
                  <a16:creationId xmlns:a16="http://schemas.microsoft.com/office/drawing/2014/main" id="{00000000-0008-0000-0100-00004E01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335" name="Shape 335">
              <a:extLst>
                <a:ext uri="{FF2B5EF4-FFF2-40B4-BE49-F238E27FC236}">
                  <a16:creationId xmlns:a16="http://schemas.microsoft.com/office/drawing/2014/main" id="{00000000-0008-0000-0100-00004F01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314325</xdr:colOff>
      <xdr:row>244</xdr:row>
      <xdr:rowOff>28575</xdr:rowOff>
    </xdr:from>
    <xdr:ext cx="6724650" cy="361950"/>
    <xdr:grpSp>
      <xdr:nvGrpSpPr>
        <xdr:cNvPr id="1438895039" name="Shape 2">
          <a:extLst>
            <a:ext uri="{FF2B5EF4-FFF2-40B4-BE49-F238E27FC236}">
              <a16:creationId xmlns:a16="http://schemas.microsoft.com/office/drawing/2014/main" id="{00000000-0008-0000-0100-0000BFCBC355}"/>
            </a:ext>
          </a:extLst>
        </xdr:cNvPr>
        <xdr:cNvGrpSpPr/>
      </xdr:nvGrpSpPr>
      <xdr:grpSpPr>
        <a:xfrm>
          <a:off x="7469505" y="42792015"/>
          <a:ext cx="6724650" cy="361950"/>
          <a:chOff x="1983675" y="3599025"/>
          <a:chExt cx="6724650" cy="361950"/>
        </a:xfrm>
      </xdr:grpSpPr>
      <xdr:grpSp>
        <xdr:nvGrpSpPr>
          <xdr:cNvPr id="336" name="Shape 336">
            <a:extLst>
              <a:ext uri="{FF2B5EF4-FFF2-40B4-BE49-F238E27FC236}">
                <a16:creationId xmlns:a16="http://schemas.microsoft.com/office/drawing/2014/main" id="{00000000-0008-0000-0100-000050010000}"/>
              </a:ext>
            </a:extLst>
          </xdr:cNvPr>
          <xdr:cNvGrpSpPr/>
        </xdr:nvGrpSpPr>
        <xdr:grpSpPr>
          <a:xfrm>
            <a:off x="1983675" y="3599025"/>
            <a:ext cx="6724650" cy="361950"/>
            <a:chOff x="30935" y="16498"/>
            <a:chExt cx="7578981" cy="337909"/>
          </a:xfrm>
        </xdr:grpSpPr>
        <xdr:sp macro="" textlink="">
          <xdr:nvSpPr>
            <xdr:cNvPr id="64" name="Shape 4">
              <a:extLst>
                <a:ext uri="{FF2B5EF4-FFF2-40B4-BE49-F238E27FC236}">
                  <a16:creationId xmlns:a16="http://schemas.microsoft.com/office/drawing/2014/main" id="{00000000-0008-0000-0100-000040000000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337" name="Shape 337">
              <a:extLst>
                <a:ext uri="{FF2B5EF4-FFF2-40B4-BE49-F238E27FC236}">
                  <a16:creationId xmlns:a16="http://schemas.microsoft.com/office/drawing/2014/main" id="{00000000-0008-0000-0100-00005101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338" name="Shape 338">
              <a:extLst>
                <a:ext uri="{FF2B5EF4-FFF2-40B4-BE49-F238E27FC236}">
                  <a16:creationId xmlns:a16="http://schemas.microsoft.com/office/drawing/2014/main" id="{00000000-0008-0000-0100-00005201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339" name="Shape 339">
              <a:extLst>
                <a:ext uri="{FF2B5EF4-FFF2-40B4-BE49-F238E27FC236}">
                  <a16:creationId xmlns:a16="http://schemas.microsoft.com/office/drawing/2014/main" id="{00000000-0008-0000-0100-00005301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295275</xdr:colOff>
      <xdr:row>213</xdr:row>
      <xdr:rowOff>123825</xdr:rowOff>
    </xdr:from>
    <xdr:ext cx="6724650" cy="361950"/>
    <xdr:grpSp>
      <xdr:nvGrpSpPr>
        <xdr:cNvPr id="65" name="Shape 2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GrpSpPr/>
      </xdr:nvGrpSpPr>
      <xdr:grpSpPr>
        <a:xfrm>
          <a:off x="7450455" y="37454205"/>
          <a:ext cx="6724650" cy="361950"/>
          <a:chOff x="1983675" y="3599025"/>
          <a:chExt cx="6724650" cy="361950"/>
        </a:xfrm>
      </xdr:grpSpPr>
      <xdr:grpSp>
        <xdr:nvGrpSpPr>
          <xdr:cNvPr id="340" name="Shape 340">
            <a:extLst>
              <a:ext uri="{FF2B5EF4-FFF2-40B4-BE49-F238E27FC236}">
                <a16:creationId xmlns:a16="http://schemas.microsoft.com/office/drawing/2014/main" id="{00000000-0008-0000-0100-000054010000}"/>
              </a:ext>
            </a:extLst>
          </xdr:cNvPr>
          <xdr:cNvGrpSpPr/>
        </xdr:nvGrpSpPr>
        <xdr:grpSpPr>
          <a:xfrm>
            <a:off x="1983675" y="3599025"/>
            <a:ext cx="6724650" cy="361950"/>
            <a:chOff x="30935" y="16498"/>
            <a:chExt cx="7578981" cy="337909"/>
          </a:xfrm>
        </xdr:grpSpPr>
        <xdr:sp macro="" textlink="">
          <xdr:nvSpPr>
            <xdr:cNvPr id="66" name="Shape 4">
              <a:extLst>
                <a:ext uri="{FF2B5EF4-FFF2-40B4-BE49-F238E27FC236}">
                  <a16:creationId xmlns:a16="http://schemas.microsoft.com/office/drawing/2014/main" id="{00000000-0008-0000-0100-000042000000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341" name="Shape 341">
              <a:extLst>
                <a:ext uri="{FF2B5EF4-FFF2-40B4-BE49-F238E27FC236}">
                  <a16:creationId xmlns:a16="http://schemas.microsoft.com/office/drawing/2014/main" id="{00000000-0008-0000-0100-00005501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342" name="Shape 342">
              <a:extLst>
                <a:ext uri="{FF2B5EF4-FFF2-40B4-BE49-F238E27FC236}">
                  <a16:creationId xmlns:a16="http://schemas.microsoft.com/office/drawing/2014/main" id="{00000000-0008-0000-0100-00005601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343" name="Shape 343">
              <a:extLst>
                <a:ext uri="{FF2B5EF4-FFF2-40B4-BE49-F238E27FC236}">
                  <a16:creationId xmlns:a16="http://schemas.microsoft.com/office/drawing/2014/main" id="{00000000-0008-0000-0100-00005701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314325</xdr:colOff>
      <xdr:row>178</xdr:row>
      <xdr:rowOff>142875</xdr:rowOff>
    </xdr:from>
    <xdr:ext cx="6724650" cy="361950"/>
    <xdr:grpSp>
      <xdr:nvGrpSpPr>
        <xdr:cNvPr id="67" name="Shape 2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GrpSpPr/>
      </xdr:nvGrpSpPr>
      <xdr:grpSpPr>
        <a:xfrm>
          <a:off x="7469505" y="31339155"/>
          <a:ext cx="6724650" cy="361950"/>
          <a:chOff x="1983675" y="3599025"/>
          <a:chExt cx="6724650" cy="361950"/>
        </a:xfrm>
      </xdr:grpSpPr>
      <xdr:grpSp>
        <xdr:nvGrpSpPr>
          <xdr:cNvPr id="344" name="Shape 344">
            <a:extLst>
              <a:ext uri="{FF2B5EF4-FFF2-40B4-BE49-F238E27FC236}">
                <a16:creationId xmlns:a16="http://schemas.microsoft.com/office/drawing/2014/main" id="{00000000-0008-0000-0100-000058010000}"/>
              </a:ext>
            </a:extLst>
          </xdr:cNvPr>
          <xdr:cNvGrpSpPr/>
        </xdr:nvGrpSpPr>
        <xdr:grpSpPr>
          <a:xfrm>
            <a:off x="1983675" y="3599025"/>
            <a:ext cx="6724650" cy="361950"/>
            <a:chOff x="30935" y="16498"/>
            <a:chExt cx="7578981" cy="337909"/>
          </a:xfrm>
        </xdr:grpSpPr>
        <xdr:sp macro="" textlink="">
          <xdr:nvSpPr>
            <xdr:cNvPr id="68" name="Shape 4">
              <a:extLst>
                <a:ext uri="{FF2B5EF4-FFF2-40B4-BE49-F238E27FC236}">
                  <a16:creationId xmlns:a16="http://schemas.microsoft.com/office/drawing/2014/main" id="{00000000-0008-0000-0100-000044000000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345" name="Shape 345">
              <a:extLst>
                <a:ext uri="{FF2B5EF4-FFF2-40B4-BE49-F238E27FC236}">
                  <a16:creationId xmlns:a16="http://schemas.microsoft.com/office/drawing/2014/main" id="{00000000-0008-0000-0100-00005901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346" name="Shape 346">
              <a:extLst>
                <a:ext uri="{FF2B5EF4-FFF2-40B4-BE49-F238E27FC236}">
                  <a16:creationId xmlns:a16="http://schemas.microsoft.com/office/drawing/2014/main" id="{00000000-0008-0000-0100-00005A01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347" name="Shape 347">
              <a:extLst>
                <a:ext uri="{FF2B5EF4-FFF2-40B4-BE49-F238E27FC236}">
                  <a16:creationId xmlns:a16="http://schemas.microsoft.com/office/drawing/2014/main" id="{00000000-0008-0000-0100-00005B01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304800</xdr:colOff>
      <xdr:row>142</xdr:row>
      <xdr:rowOff>0</xdr:rowOff>
    </xdr:from>
    <xdr:ext cx="6724650" cy="361950"/>
    <xdr:grpSp>
      <xdr:nvGrpSpPr>
        <xdr:cNvPr id="69" name="Shape 2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GrpSpPr/>
      </xdr:nvGrpSpPr>
      <xdr:grpSpPr>
        <a:xfrm>
          <a:off x="7459980" y="24886920"/>
          <a:ext cx="6724650" cy="361950"/>
          <a:chOff x="1983675" y="3599025"/>
          <a:chExt cx="6724650" cy="361950"/>
        </a:xfrm>
      </xdr:grpSpPr>
      <xdr:grpSp>
        <xdr:nvGrpSpPr>
          <xdr:cNvPr id="348" name="Shape 348">
            <a:extLst>
              <a:ext uri="{FF2B5EF4-FFF2-40B4-BE49-F238E27FC236}">
                <a16:creationId xmlns:a16="http://schemas.microsoft.com/office/drawing/2014/main" id="{00000000-0008-0000-0100-00005C010000}"/>
              </a:ext>
            </a:extLst>
          </xdr:cNvPr>
          <xdr:cNvGrpSpPr/>
        </xdr:nvGrpSpPr>
        <xdr:grpSpPr>
          <a:xfrm>
            <a:off x="1983675" y="3599025"/>
            <a:ext cx="6724650" cy="361950"/>
            <a:chOff x="30935" y="16498"/>
            <a:chExt cx="7578981" cy="337909"/>
          </a:xfrm>
        </xdr:grpSpPr>
        <xdr:sp macro="" textlink="">
          <xdr:nvSpPr>
            <xdr:cNvPr id="70" name="Shape 4">
              <a:extLst>
                <a:ext uri="{FF2B5EF4-FFF2-40B4-BE49-F238E27FC236}">
                  <a16:creationId xmlns:a16="http://schemas.microsoft.com/office/drawing/2014/main" id="{00000000-0008-0000-0100-000046000000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349" name="Shape 349">
              <a:extLst>
                <a:ext uri="{FF2B5EF4-FFF2-40B4-BE49-F238E27FC236}">
                  <a16:creationId xmlns:a16="http://schemas.microsoft.com/office/drawing/2014/main" id="{00000000-0008-0000-0100-00005D01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350" name="Shape 350">
              <a:extLst>
                <a:ext uri="{FF2B5EF4-FFF2-40B4-BE49-F238E27FC236}">
                  <a16:creationId xmlns:a16="http://schemas.microsoft.com/office/drawing/2014/main" id="{00000000-0008-0000-0100-00005E01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351" name="Shape 351">
              <a:extLst>
                <a:ext uri="{FF2B5EF4-FFF2-40B4-BE49-F238E27FC236}">
                  <a16:creationId xmlns:a16="http://schemas.microsoft.com/office/drawing/2014/main" id="{00000000-0008-0000-0100-00005F01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314325</xdr:colOff>
      <xdr:row>107</xdr:row>
      <xdr:rowOff>104775</xdr:rowOff>
    </xdr:from>
    <xdr:ext cx="6724650" cy="361950"/>
    <xdr:grpSp>
      <xdr:nvGrpSpPr>
        <xdr:cNvPr id="71" name="Shape 2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GrpSpPr/>
      </xdr:nvGrpSpPr>
      <xdr:grpSpPr>
        <a:xfrm>
          <a:off x="7469505" y="18857595"/>
          <a:ext cx="6724650" cy="361950"/>
          <a:chOff x="1983675" y="3599025"/>
          <a:chExt cx="6724650" cy="361950"/>
        </a:xfrm>
      </xdr:grpSpPr>
      <xdr:grpSp>
        <xdr:nvGrpSpPr>
          <xdr:cNvPr id="352" name="Shape 352">
            <a:extLst>
              <a:ext uri="{FF2B5EF4-FFF2-40B4-BE49-F238E27FC236}">
                <a16:creationId xmlns:a16="http://schemas.microsoft.com/office/drawing/2014/main" id="{00000000-0008-0000-0100-000060010000}"/>
              </a:ext>
            </a:extLst>
          </xdr:cNvPr>
          <xdr:cNvGrpSpPr/>
        </xdr:nvGrpSpPr>
        <xdr:grpSpPr>
          <a:xfrm>
            <a:off x="1983675" y="3599025"/>
            <a:ext cx="6724650" cy="361950"/>
            <a:chOff x="30935" y="16498"/>
            <a:chExt cx="7578981" cy="337909"/>
          </a:xfrm>
        </xdr:grpSpPr>
        <xdr:sp macro="" textlink="">
          <xdr:nvSpPr>
            <xdr:cNvPr id="72" name="Shape 4">
              <a:extLst>
                <a:ext uri="{FF2B5EF4-FFF2-40B4-BE49-F238E27FC236}">
                  <a16:creationId xmlns:a16="http://schemas.microsoft.com/office/drawing/2014/main" id="{00000000-0008-0000-0100-000048000000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353" name="Shape 353">
              <a:extLst>
                <a:ext uri="{FF2B5EF4-FFF2-40B4-BE49-F238E27FC236}">
                  <a16:creationId xmlns:a16="http://schemas.microsoft.com/office/drawing/2014/main" id="{00000000-0008-0000-0100-00006101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354" name="Shape 354">
              <a:extLst>
                <a:ext uri="{FF2B5EF4-FFF2-40B4-BE49-F238E27FC236}">
                  <a16:creationId xmlns:a16="http://schemas.microsoft.com/office/drawing/2014/main" id="{00000000-0008-0000-0100-00006201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355" name="Shape 355">
              <a:extLst>
                <a:ext uri="{FF2B5EF4-FFF2-40B4-BE49-F238E27FC236}">
                  <a16:creationId xmlns:a16="http://schemas.microsoft.com/office/drawing/2014/main" id="{00000000-0008-0000-0100-00006301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390525</xdr:colOff>
      <xdr:row>75</xdr:row>
      <xdr:rowOff>57150</xdr:rowOff>
    </xdr:from>
    <xdr:ext cx="6724650" cy="361950"/>
    <xdr:grpSp>
      <xdr:nvGrpSpPr>
        <xdr:cNvPr id="73" name="Shape 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GrpSpPr/>
      </xdr:nvGrpSpPr>
      <xdr:grpSpPr>
        <a:xfrm>
          <a:off x="7545705" y="13201650"/>
          <a:ext cx="6724650" cy="361950"/>
          <a:chOff x="1983675" y="3599025"/>
          <a:chExt cx="6724650" cy="361950"/>
        </a:xfrm>
      </xdr:grpSpPr>
      <xdr:grpSp>
        <xdr:nvGrpSpPr>
          <xdr:cNvPr id="356" name="Shape 356">
            <a:extLst>
              <a:ext uri="{FF2B5EF4-FFF2-40B4-BE49-F238E27FC236}">
                <a16:creationId xmlns:a16="http://schemas.microsoft.com/office/drawing/2014/main" id="{00000000-0008-0000-0100-000064010000}"/>
              </a:ext>
            </a:extLst>
          </xdr:cNvPr>
          <xdr:cNvGrpSpPr/>
        </xdr:nvGrpSpPr>
        <xdr:grpSpPr>
          <a:xfrm>
            <a:off x="1983675" y="3599025"/>
            <a:ext cx="6724650" cy="361950"/>
            <a:chOff x="30935" y="16498"/>
            <a:chExt cx="7578981" cy="337909"/>
          </a:xfrm>
        </xdr:grpSpPr>
        <xdr:sp macro="" textlink="">
          <xdr:nvSpPr>
            <xdr:cNvPr id="74" name="Shape 4">
              <a:extLst>
                <a:ext uri="{FF2B5EF4-FFF2-40B4-BE49-F238E27FC236}">
                  <a16:creationId xmlns:a16="http://schemas.microsoft.com/office/drawing/2014/main" id="{00000000-0008-0000-0100-00004A000000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357" name="Shape 357">
              <a:extLst>
                <a:ext uri="{FF2B5EF4-FFF2-40B4-BE49-F238E27FC236}">
                  <a16:creationId xmlns:a16="http://schemas.microsoft.com/office/drawing/2014/main" id="{00000000-0008-0000-0100-00006501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358" name="Shape 358">
              <a:extLst>
                <a:ext uri="{FF2B5EF4-FFF2-40B4-BE49-F238E27FC236}">
                  <a16:creationId xmlns:a16="http://schemas.microsoft.com/office/drawing/2014/main" id="{00000000-0008-0000-0100-00006601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359" name="Shape 359">
              <a:extLst>
                <a:ext uri="{FF2B5EF4-FFF2-40B4-BE49-F238E27FC236}">
                  <a16:creationId xmlns:a16="http://schemas.microsoft.com/office/drawing/2014/main" id="{00000000-0008-0000-0100-00006701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342900</xdr:colOff>
      <xdr:row>49</xdr:row>
      <xdr:rowOff>76200</xdr:rowOff>
    </xdr:from>
    <xdr:ext cx="6724650" cy="361950"/>
    <xdr:grpSp>
      <xdr:nvGrpSpPr>
        <xdr:cNvPr id="75" name="Shape 2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GrpSpPr/>
      </xdr:nvGrpSpPr>
      <xdr:grpSpPr>
        <a:xfrm>
          <a:off x="7498080" y="8663940"/>
          <a:ext cx="6724650" cy="361950"/>
          <a:chOff x="1983675" y="3599025"/>
          <a:chExt cx="6724650" cy="361950"/>
        </a:xfrm>
      </xdr:grpSpPr>
      <xdr:grpSp>
        <xdr:nvGrpSpPr>
          <xdr:cNvPr id="360" name="Shape 360">
            <a:extLst>
              <a:ext uri="{FF2B5EF4-FFF2-40B4-BE49-F238E27FC236}">
                <a16:creationId xmlns:a16="http://schemas.microsoft.com/office/drawing/2014/main" id="{00000000-0008-0000-0100-000068010000}"/>
              </a:ext>
            </a:extLst>
          </xdr:cNvPr>
          <xdr:cNvGrpSpPr/>
        </xdr:nvGrpSpPr>
        <xdr:grpSpPr>
          <a:xfrm>
            <a:off x="1983675" y="3599025"/>
            <a:ext cx="6724650" cy="361950"/>
            <a:chOff x="30935" y="16498"/>
            <a:chExt cx="7578981" cy="337909"/>
          </a:xfrm>
        </xdr:grpSpPr>
        <xdr:sp macro="" textlink="">
          <xdr:nvSpPr>
            <xdr:cNvPr id="76" name="Shape 4">
              <a:extLst>
                <a:ext uri="{FF2B5EF4-FFF2-40B4-BE49-F238E27FC236}">
                  <a16:creationId xmlns:a16="http://schemas.microsoft.com/office/drawing/2014/main" id="{00000000-0008-0000-0100-00004C000000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361" name="Shape 361">
              <a:extLst>
                <a:ext uri="{FF2B5EF4-FFF2-40B4-BE49-F238E27FC236}">
                  <a16:creationId xmlns:a16="http://schemas.microsoft.com/office/drawing/2014/main" id="{00000000-0008-0000-0100-00006901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362" name="Shape 362">
              <a:extLst>
                <a:ext uri="{FF2B5EF4-FFF2-40B4-BE49-F238E27FC236}">
                  <a16:creationId xmlns:a16="http://schemas.microsoft.com/office/drawing/2014/main" id="{00000000-0008-0000-0100-00006A01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363" name="Shape 363">
              <a:extLst>
                <a:ext uri="{FF2B5EF4-FFF2-40B4-BE49-F238E27FC236}">
                  <a16:creationId xmlns:a16="http://schemas.microsoft.com/office/drawing/2014/main" id="{00000000-0008-0000-0100-00006B01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295275</xdr:colOff>
      <xdr:row>18</xdr:row>
      <xdr:rowOff>9525</xdr:rowOff>
    </xdr:from>
    <xdr:ext cx="6724650" cy="361950"/>
    <xdr:grpSp>
      <xdr:nvGrpSpPr>
        <xdr:cNvPr id="77" name="Shape 2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GrpSpPr/>
      </xdr:nvGrpSpPr>
      <xdr:grpSpPr>
        <a:xfrm>
          <a:off x="7450455" y="3164205"/>
          <a:ext cx="6724650" cy="361950"/>
          <a:chOff x="1983675" y="3599025"/>
          <a:chExt cx="6724650" cy="361950"/>
        </a:xfrm>
      </xdr:grpSpPr>
      <xdr:grpSp>
        <xdr:nvGrpSpPr>
          <xdr:cNvPr id="364" name="Shape 364">
            <a:extLst>
              <a:ext uri="{FF2B5EF4-FFF2-40B4-BE49-F238E27FC236}">
                <a16:creationId xmlns:a16="http://schemas.microsoft.com/office/drawing/2014/main" id="{00000000-0008-0000-0100-00006C010000}"/>
              </a:ext>
            </a:extLst>
          </xdr:cNvPr>
          <xdr:cNvGrpSpPr/>
        </xdr:nvGrpSpPr>
        <xdr:grpSpPr>
          <a:xfrm>
            <a:off x="1983675" y="3599025"/>
            <a:ext cx="6724650" cy="361950"/>
            <a:chOff x="30935" y="16498"/>
            <a:chExt cx="7578981" cy="337909"/>
          </a:xfrm>
        </xdr:grpSpPr>
        <xdr:sp macro="" textlink="">
          <xdr:nvSpPr>
            <xdr:cNvPr id="78" name="Shape 4">
              <a:extLst>
                <a:ext uri="{FF2B5EF4-FFF2-40B4-BE49-F238E27FC236}">
                  <a16:creationId xmlns:a16="http://schemas.microsoft.com/office/drawing/2014/main" id="{00000000-0008-0000-0100-00004E000000}"/>
                </a:ext>
              </a:extLst>
            </xdr:cNvPr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365" name="Shape 365">
              <a:extLst>
                <a:ext uri="{FF2B5EF4-FFF2-40B4-BE49-F238E27FC236}">
                  <a16:creationId xmlns:a16="http://schemas.microsoft.com/office/drawing/2014/main" id="{00000000-0008-0000-0100-00006D010000}"/>
                </a:ext>
              </a:extLst>
            </xdr:cNvPr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Spat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&lt; 40 mm</a:t>
              </a:r>
              <a:endParaRPr sz="1400"/>
            </a:p>
          </xdr:txBody>
        </xdr:sp>
        <xdr:sp macro="" textlink="">
          <xdr:nvSpPr>
            <xdr:cNvPr id="366" name="Shape 366">
              <a:extLst>
                <a:ext uri="{FF2B5EF4-FFF2-40B4-BE49-F238E27FC236}">
                  <a16:creationId xmlns:a16="http://schemas.microsoft.com/office/drawing/2014/main" id="{00000000-0008-0000-0100-00006E010000}"/>
                </a:ext>
              </a:extLst>
            </xdr:cNvPr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Small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40 - 75 mm</a:t>
              </a:r>
              <a:endParaRPr sz="950" b="1">
                <a:solidFill>
                  <a:srgbClr val="757070"/>
                </a:solidFill>
              </a:endParaRPr>
            </a:p>
          </xdr:txBody>
        </xdr:sp>
        <xdr:sp macro="" textlink="">
          <xdr:nvSpPr>
            <xdr:cNvPr id="367" name="Shape 367">
              <a:extLst>
                <a:ext uri="{FF2B5EF4-FFF2-40B4-BE49-F238E27FC236}">
                  <a16:creationId xmlns:a16="http://schemas.microsoft.com/office/drawing/2014/main" id="{00000000-0008-0000-0100-00006F010000}"/>
                </a:ext>
              </a:extLst>
            </xdr:cNvPr>
            <xdr:cNvSpPr txBox="1"/>
          </xdr:nvSpPr>
          <xdr:spPr>
            <a:xfrm>
              <a:off x="3134709" y="16499"/>
              <a:ext cx="4475207" cy="32996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50" b="1">
                  <a:solidFill>
                    <a:srgbClr val="757070"/>
                  </a:solidFill>
                </a:rPr>
                <a:t>Market</a:t>
              </a:r>
              <a:br>
                <a:rPr lang="en-US" sz="950" b="1">
                  <a:solidFill>
                    <a:srgbClr val="757070"/>
                  </a:solidFill>
                </a:rPr>
              </a:br>
              <a:r>
                <a:rPr lang="en-US" sz="950" b="1">
                  <a:solidFill>
                    <a:srgbClr val="757070"/>
                  </a:solidFill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0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12.59765625" defaultRowHeight="15" customHeight="1" x14ac:dyDescent="0.25"/>
  <cols>
    <col min="1" max="1" width="9.3984375" customWidth="1"/>
    <col min="2" max="3" width="7.59765625" customWidth="1"/>
    <col min="4" max="4" width="10" customWidth="1"/>
    <col min="5" max="5" width="7.59765625" customWidth="1"/>
    <col min="6" max="6" width="9.09765625" customWidth="1"/>
    <col min="7" max="7" width="6.5" customWidth="1"/>
    <col min="8" max="8" width="7.09765625" customWidth="1"/>
    <col min="9" max="28" width="7.59765625" customWidth="1"/>
  </cols>
  <sheetData>
    <row r="1" spans="1:28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4.25" customHeight="1" x14ac:dyDescent="0.3">
      <c r="A2" s="3" t="s">
        <v>8</v>
      </c>
      <c r="B2" s="4" t="s">
        <v>9</v>
      </c>
      <c r="C2" s="5">
        <v>5</v>
      </c>
      <c r="D2" s="3" t="s">
        <v>10</v>
      </c>
      <c r="E2" s="3">
        <v>0</v>
      </c>
      <c r="F2" s="3">
        <v>0</v>
      </c>
      <c r="G2" s="3">
        <f t="shared" ref="G2:H2" si="0">(E2/191)*100</f>
        <v>0</v>
      </c>
      <c r="H2" s="3">
        <f t="shared" si="0"/>
        <v>0</v>
      </c>
    </row>
    <row r="3" spans="1:28" ht="14.25" customHeight="1" x14ac:dyDescent="0.3">
      <c r="A3" s="3" t="s">
        <v>8</v>
      </c>
      <c r="B3" s="4" t="s">
        <v>9</v>
      </c>
      <c r="C3" s="5">
        <v>10</v>
      </c>
      <c r="D3" s="3" t="s">
        <v>10</v>
      </c>
      <c r="E3" s="3">
        <v>0</v>
      </c>
      <c r="F3" s="3">
        <v>0</v>
      </c>
      <c r="G3" s="3">
        <f t="shared" ref="G3:H3" si="1">(E3/191)*100</f>
        <v>0</v>
      </c>
      <c r="H3" s="3">
        <f t="shared" si="1"/>
        <v>0</v>
      </c>
    </row>
    <row r="4" spans="1:28" ht="14.25" customHeight="1" x14ac:dyDescent="0.3">
      <c r="A4" s="3" t="s">
        <v>8</v>
      </c>
      <c r="B4" s="4" t="s">
        <v>9</v>
      </c>
      <c r="C4" s="5">
        <v>15</v>
      </c>
      <c r="D4" s="3" t="s">
        <v>10</v>
      </c>
      <c r="E4" s="3">
        <v>5</v>
      </c>
      <c r="F4" s="3">
        <v>0</v>
      </c>
      <c r="G4" s="3">
        <f t="shared" ref="G4:H4" si="2">(E4/191)*100</f>
        <v>2.6178010471204187</v>
      </c>
      <c r="H4" s="3">
        <f t="shared" si="2"/>
        <v>0</v>
      </c>
    </row>
    <row r="5" spans="1:28" ht="14.25" customHeight="1" x14ac:dyDescent="0.3">
      <c r="A5" s="3" t="s">
        <v>8</v>
      </c>
      <c r="B5" s="4" t="s">
        <v>9</v>
      </c>
      <c r="C5" s="5">
        <v>20</v>
      </c>
      <c r="D5" s="3" t="s">
        <v>10</v>
      </c>
      <c r="E5" s="3">
        <v>16</v>
      </c>
      <c r="F5" s="3">
        <v>0</v>
      </c>
      <c r="G5" s="3">
        <f t="shared" ref="G5:H5" si="3">(E5/191)*100</f>
        <v>8.3769633507853403</v>
      </c>
      <c r="H5" s="3">
        <f t="shared" si="3"/>
        <v>0</v>
      </c>
    </row>
    <row r="6" spans="1:28" ht="14.25" customHeight="1" x14ac:dyDescent="0.3">
      <c r="A6" s="3" t="s">
        <v>8</v>
      </c>
      <c r="B6" s="4" t="s">
        <v>9</v>
      </c>
      <c r="C6" s="5">
        <v>25</v>
      </c>
      <c r="D6" s="3" t="s">
        <v>10</v>
      </c>
      <c r="E6" s="3">
        <v>18</v>
      </c>
      <c r="F6" s="3">
        <v>0</v>
      </c>
      <c r="G6" s="3">
        <f t="shared" ref="G6:H6" si="4">(E6/191)*100</f>
        <v>9.4240837696335085</v>
      </c>
      <c r="H6" s="3">
        <f t="shared" si="4"/>
        <v>0</v>
      </c>
    </row>
    <row r="7" spans="1:28" ht="14.25" customHeight="1" x14ac:dyDescent="0.3">
      <c r="A7" s="3" t="s">
        <v>8</v>
      </c>
      <c r="B7" s="4" t="s">
        <v>9</v>
      </c>
      <c r="C7" s="5">
        <v>30</v>
      </c>
      <c r="D7" s="3" t="s">
        <v>10</v>
      </c>
      <c r="E7" s="3">
        <v>15</v>
      </c>
      <c r="F7" s="3">
        <v>0</v>
      </c>
      <c r="G7" s="3">
        <f t="shared" ref="G7:H7" si="5">(E7/191)*100</f>
        <v>7.8534031413612562</v>
      </c>
      <c r="H7" s="3">
        <f t="shared" si="5"/>
        <v>0</v>
      </c>
    </row>
    <row r="8" spans="1:28" ht="14.25" customHeight="1" x14ac:dyDescent="0.3">
      <c r="A8" s="3" t="s">
        <v>8</v>
      </c>
      <c r="B8" s="4" t="s">
        <v>9</v>
      </c>
      <c r="C8" s="5">
        <v>35</v>
      </c>
      <c r="D8" s="3" t="s">
        <v>10</v>
      </c>
      <c r="E8" s="3">
        <v>14</v>
      </c>
      <c r="F8" s="3">
        <v>0</v>
      </c>
      <c r="G8" s="3">
        <f t="shared" ref="G8:H8" si="6">(E8/191)*100</f>
        <v>7.3298429319371721</v>
      </c>
      <c r="H8" s="3">
        <f t="shared" si="6"/>
        <v>0</v>
      </c>
    </row>
    <row r="9" spans="1:28" ht="14.25" customHeight="1" x14ac:dyDescent="0.3">
      <c r="A9" s="3" t="s">
        <v>8</v>
      </c>
      <c r="B9" s="4" t="s">
        <v>9</v>
      </c>
      <c r="C9" s="5">
        <v>40</v>
      </c>
      <c r="D9" s="3" t="s">
        <v>11</v>
      </c>
      <c r="E9" s="3">
        <v>1</v>
      </c>
      <c r="F9" s="3">
        <v>0</v>
      </c>
      <c r="G9" s="3">
        <f t="shared" ref="G9:H9" si="7">(E9/191)*100</f>
        <v>0.52356020942408377</v>
      </c>
      <c r="H9" s="3">
        <f t="shared" si="7"/>
        <v>0</v>
      </c>
    </row>
    <row r="10" spans="1:28" ht="14.25" customHeight="1" x14ac:dyDescent="0.3">
      <c r="A10" s="3" t="s">
        <v>8</v>
      </c>
      <c r="B10" s="4" t="s">
        <v>9</v>
      </c>
      <c r="C10" s="5">
        <v>45</v>
      </c>
      <c r="D10" s="3" t="s">
        <v>11</v>
      </c>
      <c r="E10" s="3">
        <v>1</v>
      </c>
      <c r="F10" s="3">
        <v>1</v>
      </c>
      <c r="G10" s="3">
        <f t="shared" ref="G10:H10" si="8">(E10/191)*100</f>
        <v>0.52356020942408377</v>
      </c>
      <c r="H10" s="3">
        <f t="shared" si="8"/>
        <v>0.52356020942408377</v>
      </c>
    </row>
    <row r="11" spans="1:28" ht="14.25" customHeight="1" x14ac:dyDescent="0.3">
      <c r="A11" s="3" t="s">
        <v>8</v>
      </c>
      <c r="B11" s="4" t="s">
        <v>9</v>
      </c>
      <c r="C11" s="5">
        <v>50</v>
      </c>
      <c r="D11" s="3" t="s">
        <v>11</v>
      </c>
      <c r="E11" s="3">
        <v>3</v>
      </c>
      <c r="F11" s="3">
        <v>0</v>
      </c>
      <c r="G11" s="3">
        <f t="shared" ref="G11:H11" si="9">(E11/191)*100</f>
        <v>1.5706806282722512</v>
      </c>
      <c r="H11" s="3">
        <f t="shared" si="9"/>
        <v>0</v>
      </c>
    </row>
    <row r="12" spans="1:28" ht="14.25" customHeight="1" x14ac:dyDescent="0.3">
      <c r="A12" s="3" t="s">
        <v>8</v>
      </c>
      <c r="B12" s="4" t="s">
        <v>9</v>
      </c>
      <c r="C12" s="5">
        <v>55</v>
      </c>
      <c r="D12" s="3" t="s">
        <v>11</v>
      </c>
      <c r="E12" s="3">
        <v>2</v>
      </c>
      <c r="F12" s="3">
        <v>0</v>
      </c>
      <c r="G12" s="3">
        <f t="shared" ref="G12:H12" si="10">(E12/191)*100</f>
        <v>1.0471204188481675</v>
      </c>
      <c r="H12" s="3">
        <f t="shared" si="10"/>
        <v>0</v>
      </c>
    </row>
    <row r="13" spans="1:28" ht="14.25" customHeight="1" x14ac:dyDescent="0.3">
      <c r="A13" s="3" t="s">
        <v>8</v>
      </c>
      <c r="B13" s="4" t="s">
        <v>9</v>
      </c>
      <c r="C13" s="5">
        <v>60</v>
      </c>
      <c r="D13" s="3" t="s">
        <v>11</v>
      </c>
      <c r="E13" s="3">
        <v>3</v>
      </c>
      <c r="F13" s="3">
        <v>0</v>
      </c>
      <c r="G13" s="3">
        <f t="shared" ref="G13:H13" si="11">(E13/191)*100</f>
        <v>1.5706806282722512</v>
      </c>
      <c r="H13" s="3">
        <f t="shared" si="11"/>
        <v>0</v>
      </c>
    </row>
    <row r="14" spans="1:28" ht="14.25" customHeight="1" x14ac:dyDescent="0.3">
      <c r="A14" s="3" t="s">
        <v>8</v>
      </c>
      <c r="B14" s="4" t="s">
        <v>9</v>
      </c>
      <c r="C14" s="5">
        <v>65</v>
      </c>
      <c r="D14" s="3" t="s">
        <v>11</v>
      </c>
      <c r="E14" s="3">
        <v>3</v>
      </c>
      <c r="F14" s="3">
        <v>0</v>
      </c>
      <c r="G14" s="3">
        <f t="shared" ref="G14:H14" si="12">(E14/191)*100</f>
        <v>1.5706806282722512</v>
      </c>
      <c r="H14" s="3">
        <f t="shared" si="12"/>
        <v>0</v>
      </c>
    </row>
    <row r="15" spans="1:28" ht="14.25" customHeight="1" x14ac:dyDescent="0.3">
      <c r="A15" s="3" t="s">
        <v>8</v>
      </c>
      <c r="B15" s="4" t="s">
        <v>9</v>
      </c>
      <c r="C15" s="5">
        <v>70</v>
      </c>
      <c r="D15" s="3" t="s">
        <v>11</v>
      </c>
      <c r="E15" s="3">
        <v>3</v>
      </c>
      <c r="F15" s="3">
        <v>2</v>
      </c>
      <c r="G15" s="3">
        <f t="shared" ref="G15:H15" si="13">(E15/191)*100</f>
        <v>1.5706806282722512</v>
      </c>
      <c r="H15" s="3">
        <f t="shared" si="13"/>
        <v>1.0471204188481675</v>
      </c>
    </row>
    <row r="16" spans="1:28" ht="14.25" customHeight="1" x14ac:dyDescent="0.3">
      <c r="A16" s="3" t="s">
        <v>8</v>
      </c>
      <c r="B16" s="4" t="s">
        <v>9</v>
      </c>
      <c r="C16" s="5">
        <v>75</v>
      </c>
      <c r="D16" s="3" t="s">
        <v>11</v>
      </c>
      <c r="E16" s="3">
        <v>4</v>
      </c>
      <c r="F16" s="3">
        <v>1</v>
      </c>
      <c r="G16" s="3">
        <f t="shared" ref="G16:H16" si="14">(E16/191)*100</f>
        <v>2.0942408376963351</v>
      </c>
      <c r="H16" s="3">
        <f t="shared" si="14"/>
        <v>0.52356020942408377</v>
      </c>
    </row>
    <row r="17" spans="1:8" ht="14.25" customHeight="1" x14ac:dyDescent="0.3">
      <c r="A17" s="3" t="s">
        <v>8</v>
      </c>
      <c r="B17" s="4" t="s">
        <v>9</v>
      </c>
      <c r="C17" s="5">
        <v>80</v>
      </c>
      <c r="D17" s="3" t="s">
        <v>12</v>
      </c>
      <c r="E17" s="3">
        <v>8</v>
      </c>
      <c r="F17" s="3">
        <v>2</v>
      </c>
      <c r="G17" s="3">
        <f t="shared" ref="G17:H17" si="15">(E17/191)*100</f>
        <v>4.1884816753926701</v>
      </c>
      <c r="H17" s="3">
        <f t="shared" si="15"/>
        <v>1.0471204188481675</v>
      </c>
    </row>
    <row r="18" spans="1:8" ht="14.25" customHeight="1" x14ac:dyDescent="0.3">
      <c r="A18" s="3" t="s">
        <v>8</v>
      </c>
      <c r="B18" s="4" t="s">
        <v>9</v>
      </c>
      <c r="C18" s="5">
        <v>85</v>
      </c>
      <c r="D18" s="3" t="s">
        <v>12</v>
      </c>
      <c r="E18" s="3">
        <v>2</v>
      </c>
      <c r="F18" s="3">
        <v>2</v>
      </c>
      <c r="G18" s="3">
        <f t="shared" ref="G18:H18" si="16">(E18/191)*100</f>
        <v>1.0471204188481675</v>
      </c>
      <c r="H18" s="3">
        <f t="shared" si="16"/>
        <v>1.0471204188481675</v>
      </c>
    </row>
    <row r="19" spans="1:8" ht="14.25" customHeight="1" x14ac:dyDescent="0.3">
      <c r="A19" s="3" t="s">
        <v>8</v>
      </c>
      <c r="B19" s="4" t="s">
        <v>9</v>
      </c>
      <c r="C19" s="5">
        <v>90</v>
      </c>
      <c r="D19" s="3" t="s">
        <v>12</v>
      </c>
      <c r="E19" s="3">
        <v>11</v>
      </c>
      <c r="F19" s="3">
        <v>1</v>
      </c>
      <c r="G19" s="3">
        <f t="shared" ref="G19:H19" si="17">(E19/191)*100</f>
        <v>5.7591623036649215</v>
      </c>
      <c r="H19" s="3">
        <f t="shared" si="17"/>
        <v>0.52356020942408377</v>
      </c>
    </row>
    <row r="20" spans="1:8" ht="14.25" customHeight="1" x14ac:dyDescent="0.3">
      <c r="A20" s="3" t="s">
        <v>8</v>
      </c>
      <c r="B20" s="4" t="s">
        <v>9</v>
      </c>
      <c r="C20" s="5">
        <v>95</v>
      </c>
      <c r="D20" s="3" t="s">
        <v>12</v>
      </c>
      <c r="E20" s="3">
        <v>8</v>
      </c>
      <c r="F20" s="3">
        <v>0</v>
      </c>
      <c r="G20" s="3">
        <f t="shared" ref="G20:H20" si="18">(E20/191)*100</f>
        <v>4.1884816753926701</v>
      </c>
      <c r="H20" s="3">
        <f t="shared" si="18"/>
        <v>0</v>
      </c>
    </row>
    <row r="21" spans="1:8" ht="14.25" customHeight="1" x14ac:dyDescent="0.3">
      <c r="A21" s="3" t="s">
        <v>8</v>
      </c>
      <c r="B21" s="4" t="s">
        <v>9</v>
      </c>
      <c r="C21" s="5">
        <v>100</v>
      </c>
      <c r="D21" s="3" t="s">
        <v>12</v>
      </c>
      <c r="E21" s="3">
        <v>12</v>
      </c>
      <c r="F21" s="3">
        <v>1</v>
      </c>
      <c r="G21" s="3">
        <f t="shared" ref="G21:H21" si="19">(E21/191)*100</f>
        <v>6.2827225130890048</v>
      </c>
      <c r="H21" s="3">
        <f t="shared" si="19"/>
        <v>0.52356020942408377</v>
      </c>
    </row>
    <row r="22" spans="1:8" ht="14.25" customHeight="1" x14ac:dyDescent="0.3">
      <c r="A22" s="3" t="s">
        <v>8</v>
      </c>
      <c r="B22" s="4" t="s">
        <v>9</v>
      </c>
      <c r="C22" s="5">
        <v>105</v>
      </c>
      <c r="D22" s="3" t="s">
        <v>12</v>
      </c>
      <c r="E22" s="3">
        <v>7</v>
      </c>
      <c r="F22" s="3">
        <v>0</v>
      </c>
      <c r="G22" s="3">
        <f t="shared" ref="G22:H22" si="20">(E22/191)*100</f>
        <v>3.664921465968586</v>
      </c>
      <c r="H22" s="3">
        <f t="shared" si="20"/>
        <v>0</v>
      </c>
    </row>
    <row r="23" spans="1:8" ht="14.25" customHeight="1" x14ac:dyDescent="0.3">
      <c r="A23" s="3" t="s">
        <v>8</v>
      </c>
      <c r="B23" s="4" t="s">
        <v>9</v>
      </c>
      <c r="C23" s="5">
        <v>110</v>
      </c>
      <c r="D23" s="3" t="s">
        <v>12</v>
      </c>
      <c r="E23" s="3">
        <v>6</v>
      </c>
      <c r="F23" s="3">
        <v>0</v>
      </c>
      <c r="G23" s="3">
        <f t="shared" ref="G23:H23" si="21">(E23/191)*100</f>
        <v>3.1413612565445024</v>
      </c>
      <c r="H23" s="3">
        <f t="shared" si="21"/>
        <v>0</v>
      </c>
    </row>
    <row r="24" spans="1:8" ht="14.25" customHeight="1" x14ac:dyDescent="0.3">
      <c r="A24" s="3" t="s">
        <v>8</v>
      </c>
      <c r="B24" s="4" t="s">
        <v>9</v>
      </c>
      <c r="C24" s="5">
        <v>115</v>
      </c>
      <c r="D24" s="3" t="s">
        <v>12</v>
      </c>
      <c r="E24" s="3">
        <v>19</v>
      </c>
      <c r="F24" s="3">
        <v>0</v>
      </c>
      <c r="G24" s="3">
        <f t="shared" ref="G24:H24" si="22">(E24/191)*100</f>
        <v>9.9476439790575917</v>
      </c>
      <c r="H24" s="3">
        <f t="shared" si="22"/>
        <v>0</v>
      </c>
    </row>
    <row r="25" spans="1:8" ht="14.25" customHeight="1" x14ac:dyDescent="0.3">
      <c r="A25" s="3" t="s">
        <v>8</v>
      </c>
      <c r="B25" s="4" t="s">
        <v>9</v>
      </c>
      <c r="C25" s="5">
        <v>120</v>
      </c>
      <c r="D25" s="3" t="s">
        <v>12</v>
      </c>
      <c r="E25" s="3">
        <v>5</v>
      </c>
      <c r="F25" s="3">
        <v>0</v>
      </c>
      <c r="G25" s="3">
        <f t="shared" ref="G25:H25" si="23">(E25/191)*100</f>
        <v>2.6178010471204187</v>
      </c>
      <c r="H25" s="3">
        <f t="shared" si="23"/>
        <v>0</v>
      </c>
    </row>
    <row r="26" spans="1:8" ht="14.25" customHeight="1" x14ac:dyDescent="0.3">
      <c r="A26" s="3" t="s">
        <v>8</v>
      </c>
      <c r="B26" s="4" t="s">
        <v>9</v>
      </c>
      <c r="C26" s="5">
        <v>125</v>
      </c>
      <c r="D26" s="3" t="s">
        <v>12</v>
      </c>
      <c r="E26" s="3">
        <v>6</v>
      </c>
      <c r="F26" s="3">
        <v>0</v>
      </c>
      <c r="G26" s="3">
        <f t="shared" ref="G26:H26" si="24">(E26/191)*100</f>
        <v>3.1413612565445024</v>
      </c>
      <c r="H26" s="3">
        <f t="shared" si="24"/>
        <v>0</v>
      </c>
    </row>
    <row r="27" spans="1:8" ht="14.25" customHeight="1" x14ac:dyDescent="0.3">
      <c r="A27" s="3" t="s">
        <v>8</v>
      </c>
      <c r="B27" s="4" t="s">
        <v>9</v>
      </c>
      <c r="C27" s="5">
        <v>130</v>
      </c>
      <c r="D27" s="3" t="s">
        <v>12</v>
      </c>
      <c r="E27" s="3">
        <v>2</v>
      </c>
      <c r="F27" s="3">
        <v>0</v>
      </c>
      <c r="G27" s="3">
        <f t="shared" ref="G27:H27" si="25">(E27/191)*100</f>
        <v>1.0471204188481675</v>
      </c>
      <c r="H27" s="3">
        <f t="shared" si="25"/>
        <v>0</v>
      </c>
    </row>
    <row r="28" spans="1:8" ht="14.25" customHeight="1" x14ac:dyDescent="0.3">
      <c r="A28" s="3" t="s">
        <v>8</v>
      </c>
      <c r="B28" s="4" t="s">
        <v>9</v>
      </c>
      <c r="C28" s="5">
        <v>135</v>
      </c>
      <c r="D28" s="3" t="s">
        <v>12</v>
      </c>
      <c r="E28" s="3">
        <v>4</v>
      </c>
      <c r="F28" s="3">
        <v>0</v>
      </c>
      <c r="G28" s="3">
        <f t="shared" ref="G28:H28" si="26">(E28/191)*100</f>
        <v>2.0942408376963351</v>
      </c>
      <c r="H28" s="3">
        <f t="shared" si="26"/>
        <v>0</v>
      </c>
    </row>
    <row r="29" spans="1:8" ht="14.25" customHeight="1" x14ac:dyDescent="0.3">
      <c r="A29" s="3" t="s">
        <v>8</v>
      </c>
      <c r="B29" s="4" t="s">
        <v>9</v>
      </c>
      <c r="C29" s="5">
        <v>140</v>
      </c>
      <c r="D29" s="3" t="s">
        <v>12</v>
      </c>
      <c r="E29" s="3">
        <v>0</v>
      </c>
      <c r="F29" s="3">
        <v>1</v>
      </c>
      <c r="G29" s="3">
        <f t="shared" ref="G29:H29" si="27">(E29/191)*100</f>
        <v>0</v>
      </c>
      <c r="H29" s="3">
        <f t="shared" si="27"/>
        <v>0.52356020942408377</v>
      </c>
    </row>
    <row r="30" spans="1:8" ht="14.25" customHeight="1" x14ac:dyDescent="0.3">
      <c r="A30" s="3" t="s">
        <v>8</v>
      </c>
      <c r="B30" s="4" t="s">
        <v>9</v>
      </c>
      <c r="C30" s="5">
        <v>145</v>
      </c>
      <c r="D30" s="3" t="s">
        <v>12</v>
      </c>
      <c r="E30" s="3">
        <v>0</v>
      </c>
      <c r="F30" s="3">
        <v>0</v>
      </c>
      <c r="G30" s="3">
        <f t="shared" ref="G30:H30" si="28">(E30/191)*100</f>
        <v>0</v>
      </c>
      <c r="H30" s="3">
        <f t="shared" si="28"/>
        <v>0</v>
      </c>
    </row>
    <row r="31" spans="1:8" ht="14.25" customHeight="1" x14ac:dyDescent="0.3">
      <c r="A31" s="3" t="s">
        <v>8</v>
      </c>
      <c r="B31" s="4" t="s">
        <v>9</v>
      </c>
      <c r="C31" s="5">
        <v>150</v>
      </c>
      <c r="D31" s="3" t="s">
        <v>12</v>
      </c>
      <c r="E31" s="3">
        <v>0</v>
      </c>
      <c r="F31" s="3">
        <v>0</v>
      </c>
      <c r="G31" s="3">
        <f t="shared" ref="G31:H31" si="29">(E31/191)*100</f>
        <v>0</v>
      </c>
      <c r="H31" s="3">
        <f t="shared" si="29"/>
        <v>0</v>
      </c>
    </row>
    <row r="32" spans="1:8" ht="14.25" customHeight="1" x14ac:dyDescent="0.3">
      <c r="A32" s="3" t="s">
        <v>8</v>
      </c>
      <c r="B32" s="4" t="s">
        <v>9</v>
      </c>
      <c r="C32" s="5">
        <v>155</v>
      </c>
      <c r="D32" s="3" t="s">
        <v>12</v>
      </c>
      <c r="E32" s="3">
        <v>0</v>
      </c>
      <c r="F32" s="3">
        <v>0</v>
      </c>
      <c r="G32" s="3">
        <f t="shared" ref="G32:H32" si="30">(E32/191)*100</f>
        <v>0</v>
      </c>
      <c r="H32" s="3">
        <f t="shared" si="30"/>
        <v>0</v>
      </c>
    </row>
    <row r="33" spans="1:28" ht="14.25" customHeight="1" x14ac:dyDescent="0.3">
      <c r="A33" s="3" t="s">
        <v>8</v>
      </c>
      <c r="B33" s="4" t="s">
        <v>9</v>
      </c>
      <c r="C33" s="5">
        <v>160</v>
      </c>
      <c r="D33" s="3" t="s">
        <v>12</v>
      </c>
      <c r="E33" s="3">
        <v>1</v>
      </c>
      <c r="F33" s="3">
        <v>0</v>
      </c>
      <c r="G33" s="3">
        <f t="shared" ref="G33:H33" si="31">(E33/191)*100</f>
        <v>0.52356020942408377</v>
      </c>
      <c r="H33" s="3">
        <f t="shared" si="31"/>
        <v>0</v>
      </c>
      <c r="AB33" s="3" t="s">
        <v>13</v>
      </c>
    </row>
    <row r="34" spans="1:28" ht="14.25" customHeight="1" x14ac:dyDescent="0.3">
      <c r="A34" s="3" t="s">
        <v>8</v>
      </c>
      <c r="B34" s="4" t="s">
        <v>9</v>
      </c>
      <c r="C34" s="5">
        <v>165</v>
      </c>
      <c r="D34" s="3" t="s">
        <v>12</v>
      </c>
      <c r="E34" s="3">
        <v>0</v>
      </c>
      <c r="F34" s="3">
        <v>0</v>
      </c>
      <c r="G34" s="3">
        <f t="shared" ref="G34:H34" si="32">(E34/191)*100</f>
        <v>0</v>
      </c>
      <c r="H34" s="3">
        <f t="shared" si="32"/>
        <v>0</v>
      </c>
    </row>
    <row r="35" spans="1:28" ht="14.25" customHeight="1" x14ac:dyDescent="0.3">
      <c r="A35" s="3" t="s">
        <v>8</v>
      </c>
      <c r="B35" s="4" t="s">
        <v>9</v>
      </c>
      <c r="C35" s="5">
        <v>170</v>
      </c>
      <c r="D35" s="3" t="s">
        <v>12</v>
      </c>
      <c r="E35" s="3">
        <v>0</v>
      </c>
      <c r="F35" s="3">
        <v>0</v>
      </c>
      <c r="G35" s="3">
        <f t="shared" ref="G35:H35" si="33">(E35/191)*100</f>
        <v>0</v>
      </c>
      <c r="H35" s="3">
        <f t="shared" si="33"/>
        <v>0</v>
      </c>
    </row>
    <row r="36" spans="1:28" ht="14.25" customHeight="1" x14ac:dyDescent="0.3">
      <c r="A36" s="3" t="s">
        <v>8</v>
      </c>
      <c r="B36" s="4" t="s">
        <v>9</v>
      </c>
      <c r="C36" s="5">
        <v>175</v>
      </c>
      <c r="D36" s="3" t="s">
        <v>12</v>
      </c>
      <c r="E36" s="3">
        <v>0</v>
      </c>
      <c r="F36" s="3">
        <v>0</v>
      </c>
      <c r="G36" s="3">
        <f t="shared" ref="G36:H36" si="34">(E36/191)*100</f>
        <v>0</v>
      </c>
      <c r="H36" s="3">
        <f t="shared" si="34"/>
        <v>0</v>
      </c>
    </row>
    <row r="37" spans="1:28" ht="14.25" customHeight="1" x14ac:dyDescent="0.3">
      <c r="A37" s="3" t="s">
        <v>8</v>
      </c>
      <c r="B37" s="4" t="s">
        <v>9</v>
      </c>
      <c r="C37" s="5" t="s">
        <v>14</v>
      </c>
      <c r="D37" s="3" t="s">
        <v>12</v>
      </c>
      <c r="E37" s="3">
        <v>1</v>
      </c>
      <c r="F37" s="3">
        <v>0</v>
      </c>
      <c r="G37" s="3">
        <f t="shared" ref="G37:H37" si="35">(E37/191)*100</f>
        <v>0.52356020942408377</v>
      </c>
      <c r="H37" s="3">
        <f t="shared" si="35"/>
        <v>0</v>
      </c>
    </row>
    <row r="38" spans="1:28" ht="14.25" customHeight="1" x14ac:dyDescent="0.3">
      <c r="A38" s="3" t="s">
        <v>15</v>
      </c>
      <c r="B38" s="4" t="s">
        <v>16</v>
      </c>
      <c r="C38" s="5">
        <v>5</v>
      </c>
      <c r="D38" s="3" t="s">
        <v>10</v>
      </c>
      <c r="E38" s="3">
        <v>0</v>
      </c>
      <c r="F38" s="3">
        <v>0</v>
      </c>
      <c r="G38" s="3">
        <f t="shared" ref="G38:H38" si="36">(E38/217)*100</f>
        <v>0</v>
      </c>
      <c r="H38" s="3">
        <f t="shared" si="36"/>
        <v>0</v>
      </c>
    </row>
    <row r="39" spans="1:28" ht="14.25" customHeight="1" x14ac:dyDescent="0.3">
      <c r="A39" s="3" t="s">
        <v>15</v>
      </c>
      <c r="B39" s="4" t="s">
        <v>16</v>
      </c>
      <c r="C39" s="5">
        <v>10</v>
      </c>
      <c r="D39" s="3" t="s">
        <v>10</v>
      </c>
      <c r="E39" s="3">
        <v>1</v>
      </c>
      <c r="F39" s="3">
        <v>2</v>
      </c>
      <c r="G39" s="3">
        <f t="shared" ref="G39:H39" si="37">(E39/217)*100</f>
        <v>0.46082949308755761</v>
      </c>
      <c r="H39" s="3">
        <f t="shared" si="37"/>
        <v>0.92165898617511521</v>
      </c>
    </row>
    <row r="40" spans="1:28" ht="14.25" customHeight="1" x14ac:dyDescent="0.3">
      <c r="A40" s="3" t="s">
        <v>15</v>
      </c>
      <c r="B40" s="4" t="s">
        <v>16</v>
      </c>
      <c r="C40" s="5">
        <v>15</v>
      </c>
      <c r="D40" s="3" t="s">
        <v>10</v>
      </c>
      <c r="E40" s="3">
        <v>3</v>
      </c>
      <c r="F40" s="3">
        <v>2</v>
      </c>
      <c r="G40" s="3">
        <f t="shared" ref="G40:H40" si="38">(E40/217)*100</f>
        <v>1.3824884792626728</v>
      </c>
      <c r="H40" s="3">
        <f t="shared" si="38"/>
        <v>0.92165898617511521</v>
      </c>
    </row>
    <row r="41" spans="1:28" ht="14.25" customHeight="1" x14ac:dyDescent="0.3">
      <c r="A41" s="3" t="s">
        <v>15</v>
      </c>
      <c r="B41" s="4" t="s">
        <v>16</v>
      </c>
      <c r="C41" s="5">
        <v>20</v>
      </c>
      <c r="D41" s="3" t="s">
        <v>10</v>
      </c>
      <c r="E41" s="3">
        <v>5</v>
      </c>
      <c r="F41" s="3">
        <v>1</v>
      </c>
      <c r="G41" s="3">
        <f t="shared" ref="G41:H41" si="39">(E41/217)*100</f>
        <v>2.3041474654377883</v>
      </c>
      <c r="H41" s="3">
        <f t="shared" si="39"/>
        <v>0.46082949308755761</v>
      </c>
    </row>
    <row r="42" spans="1:28" ht="14.25" customHeight="1" x14ac:dyDescent="0.3">
      <c r="A42" s="3" t="s">
        <v>15</v>
      </c>
      <c r="B42" s="4" t="s">
        <v>16</v>
      </c>
      <c r="C42" s="5">
        <v>25</v>
      </c>
      <c r="D42" s="3" t="s">
        <v>10</v>
      </c>
      <c r="E42" s="3">
        <v>7</v>
      </c>
      <c r="F42" s="3">
        <v>0</v>
      </c>
      <c r="G42" s="3">
        <f t="shared" ref="G42:H42" si="40">(E42/217)*100</f>
        <v>3.225806451612903</v>
      </c>
      <c r="H42" s="3">
        <f t="shared" si="40"/>
        <v>0</v>
      </c>
    </row>
    <row r="43" spans="1:28" ht="14.25" customHeight="1" x14ac:dyDescent="0.3">
      <c r="A43" s="3" t="s">
        <v>15</v>
      </c>
      <c r="B43" s="4" t="s">
        <v>16</v>
      </c>
      <c r="C43" s="5">
        <v>30</v>
      </c>
      <c r="D43" s="3" t="s">
        <v>10</v>
      </c>
      <c r="E43" s="3">
        <v>15</v>
      </c>
      <c r="F43" s="3">
        <v>2</v>
      </c>
      <c r="G43" s="3">
        <f t="shared" ref="G43:H43" si="41">(E43/217)*100</f>
        <v>6.9124423963133648</v>
      </c>
      <c r="H43" s="3">
        <f t="shared" si="41"/>
        <v>0.92165898617511521</v>
      </c>
    </row>
    <row r="44" spans="1:28" ht="14.25" customHeight="1" x14ac:dyDescent="0.3">
      <c r="A44" s="3" t="s">
        <v>15</v>
      </c>
      <c r="B44" s="4" t="s">
        <v>16</v>
      </c>
      <c r="C44" s="5">
        <v>35</v>
      </c>
      <c r="D44" s="3" t="s">
        <v>10</v>
      </c>
      <c r="E44" s="3">
        <v>8</v>
      </c>
      <c r="F44" s="3">
        <v>0</v>
      </c>
      <c r="G44" s="3">
        <f t="shared" ref="G44:H44" si="42">(E44/217)*100</f>
        <v>3.6866359447004609</v>
      </c>
      <c r="H44" s="3">
        <f t="shared" si="42"/>
        <v>0</v>
      </c>
    </row>
    <row r="45" spans="1:28" ht="14.25" customHeight="1" x14ac:dyDescent="0.3">
      <c r="A45" s="3" t="s">
        <v>15</v>
      </c>
      <c r="B45" s="4" t="s">
        <v>16</v>
      </c>
      <c r="C45" s="5">
        <v>40</v>
      </c>
      <c r="D45" s="3" t="s">
        <v>11</v>
      </c>
      <c r="E45" s="3">
        <v>4</v>
      </c>
      <c r="F45" s="3">
        <v>0</v>
      </c>
      <c r="G45" s="3">
        <f t="shared" ref="G45:H45" si="43">(E45/217)*100</f>
        <v>1.8433179723502304</v>
      </c>
      <c r="H45" s="3">
        <f t="shared" si="43"/>
        <v>0</v>
      </c>
    </row>
    <row r="46" spans="1:28" ht="14.25" customHeight="1" x14ac:dyDescent="0.3">
      <c r="A46" s="3" t="s">
        <v>15</v>
      </c>
      <c r="B46" s="4" t="s">
        <v>16</v>
      </c>
      <c r="C46" s="5">
        <v>45</v>
      </c>
      <c r="D46" s="3" t="s">
        <v>11</v>
      </c>
      <c r="E46" s="3">
        <v>1</v>
      </c>
      <c r="F46" s="3">
        <v>0</v>
      </c>
      <c r="G46" s="3">
        <f t="shared" ref="G46:H46" si="44">(E46/217)*100</f>
        <v>0.46082949308755761</v>
      </c>
      <c r="H46" s="3">
        <f t="shared" si="44"/>
        <v>0</v>
      </c>
    </row>
    <row r="47" spans="1:28" ht="14.25" customHeight="1" x14ac:dyDescent="0.3">
      <c r="A47" s="3" t="s">
        <v>15</v>
      </c>
      <c r="B47" s="4" t="s">
        <v>16</v>
      </c>
      <c r="C47" s="5">
        <v>50</v>
      </c>
      <c r="D47" s="3" t="s">
        <v>11</v>
      </c>
      <c r="E47" s="3">
        <v>1</v>
      </c>
      <c r="F47" s="3">
        <v>1</v>
      </c>
      <c r="G47" s="3">
        <f t="shared" ref="G47:H47" si="45">(E47/217)*100</f>
        <v>0.46082949308755761</v>
      </c>
      <c r="H47" s="3">
        <f t="shared" si="45"/>
        <v>0.46082949308755761</v>
      </c>
    </row>
    <row r="48" spans="1:28" ht="14.25" customHeight="1" x14ac:dyDescent="0.3">
      <c r="A48" s="3" t="s">
        <v>15</v>
      </c>
      <c r="B48" s="4" t="s">
        <v>16</v>
      </c>
      <c r="C48" s="5">
        <v>55</v>
      </c>
      <c r="D48" s="3" t="s">
        <v>11</v>
      </c>
      <c r="E48" s="3">
        <v>3</v>
      </c>
      <c r="F48" s="3">
        <v>1</v>
      </c>
      <c r="G48" s="3">
        <f t="shared" ref="G48:H48" si="46">(E48/217)*100</f>
        <v>1.3824884792626728</v>
      </c>
      <c r="H48" s="3">
        <f t="shared" si="46"/>
        <v>0.46082949308755761</v>
      </c>
    </row>
    <row r="49" spans="1:8" ht="14.25" customHeight="1" x14ac:dyDescent="0.3">
      <c r="A49" s="3" t="s">
        <v>15</v>
      </c>
      <c r="B49" s="4" t="s">
        <v>16</v>
      </c>
      <c r="C49" s="5">
        <v>60</v>
      </c>
      <c r="D49" s="3" t="s">
        <v>11</v>
      </c>
      <c r="E49" s="3">
        <v>5</v>
      </c>
      <c r="F49" s="3">
        <v>0</v>
      </c>
      <c r="G49" s="3">
        <f t="shared" ref="G49:H49" si="47">(E49/217)*100</f>
        <v>2.3041474654377883</v>
      </c>
      <c r="H49" s="3">
        <f t="shared" si="47"/>
        <v>0</v>
      </c>
    </row>
    <row r="50" spans="1:8" ht="14.25" customHeight="1" x14ac:dyDescent="0.3">
      <c r="A50" s="3" t="s">
        <v>15</v>
      </c>
      <c r="B50" s="4" t="s">
        <v>16</v>
      </c>
      <c r="C50" s="5">
        <v>65</v>
      </c>
      <c r="D50" s="3" t="s">
        <v>11</v>
      </c>
      <c r="E50" s="3">
        <v>7</v>
      </c>
      <c r="F50" s="3">
        <v>2</v>
      </c>
      <c r="G50" s="3">
        <f t="shared" ref="G50:H50" si="48">(E50/217)*100</f>
        <v>3.225806451612903</v>
      </c>
      <c r="H50" s="3">
        <f t="shared" si="48"/>
        <v>0.92165898617511521</v>
      </c>
    </row>
    <row r="51" spans="1:8" ht="14.25" customHeight="1" x14ac:dyDescent="0.3">
      <c r="A51" s="3" t="s">
        <v>15</v>
      </c>
      <c r="B51" s="4" t="s">
        <v>16</v>
      </c>
      <c r="C51" s="5">
        <v>70</v>
      </c>
      <c r="D51" s="3" t="s">
        <v>11</v>
      </c>
      <c r="E51" s="3">
        <v>12</v>
      </c>
      <c r="F51" s="3">
        <v>2</v>
      </c>
      <c r="G51" s="3">
        <f t="shared" ref="G51:H51" si="49">(E51/217)*100</f>
        <v>5.5299539170506913</v>
      </c>
      <c r="H51" s="3">
        <f t="shared" si="49"/>
        <v>0.92165898617511521</v>
      </c>
    </row>
    <row r="52" spans="1:8" ht="14.25" customHeight="1" x14ac:dyDescent="0.3">
      <c r="A52" s="3" t="s">
        <v>15</v>
      </c>
      <c r="B52" s="4" t="s">
        <v>16</v>
      </c>
      <c r="C52" s="5">
        <v>75</v>
      </c>
      <c r="D52" s="3" t="s">
        <v>11</v>
      </c>
      <c r="E52" s="3">
        <v>8</v>
      </c>
      <c r="F52" s="3">
        <v>1</v>
      </c>
      <c r="G52" s="3">
        <f t="shared" ref="G52:H52" si="50">(E52/217)*100</f>
        <v>3.6866359447004609</v>
      </c>
      <c r="H52" s="3">
        <f t="shared" si="50"/>
        <v>0.46082949308755761</v>
      </c>
    </row>
    <row r="53" spans="1:8" ht="14.25" customHeight="1" x14ac:dyDescent="0.3">
      <c r="A53" s="3" t="s">
        <v>15</v>
      </c>
      <c r="B53" s="4" t="s">
        <v>16</v>
      </c>
      <c r="C53" s="5">
        <v>80</v>
      </c>
      <c r="D53" s="3" t="s">
        <v>12</v>
      </c>
      <c r="E53" s="3">
        <v>9</v>
      </c>
      <c r="F53" s="3">
        <v>4</v>
      </c>
      <c r="G53" s="3">
        <f t="shared" ref="G53:H53" si="51">(E53/217)*100</f>
        <v>4.1474654377880187</v>
      </c>
      <c r="H53" s="3">
        <f t="shared" si="51"/>
        <v>1.8433179723502304</v>
      </c>
    </row>
    <row r="54" spans="1:8" ht="14.25" customHeight="1" x14ac:dyDescent="0.3">
      <c r="A54" s="3" t="s">
        <v>15</v>
      </c>
      <c r="B54" s="4" t="s">
        <v>16</v>
      </c>
      <c r="C54" s="5">
        <v>85</v>
      </c>
      <c r="D54" s="3" t="s">
        <v>12</v>
      </c>
      <c r="E54" s="3">
        <v>13</v>
      </c>
      <c r="F54" s="3">
        <v>1</v>
      </c>
      <c r="G54" s="3">
        <f t="shared" ref="G54:H54" si="52">(E54/217)*100</f>
        <v>5.9907834101382482</v>
      </c>
      <c r="H54" s="3">
        <f t="shared" si="52"/>
        <v>0.46082949308755761</v>
      </c>
    </row>
    <row r="55" spans="1:8" ht="14.25" customHeight="1" x14ac:dyDescent="0.3">
      <c r="A55" s="3" t="s">
        <v>15</v>
      </c>
      <c r="B55" s="4" t="s">
        <v>16</v>
      </c>
      <c r="C55" s="5">
        <v>90</v>
      </c>
      <c r="D55" s="3" t="s">
        <v>12</v>
      </c>
      <c r="E55" s="3">
        <v>22</v>
      </c>
      <c r="F55" s="3">
        <v>0</v>
      </c>
      <c r="G55" s="3">
        <f t="shared" ref="G55:H55" si="53">(E55/217)*100</f>
        <v>10.138248847926267</v>
      </c>
      <c r="H55" s="3">
        <f t="shared" si="53"/>
        <v>0</v>
      </c>
    </row>
    <row r="56" spans="1:8" ht="14.25" customHeight="1" x14ac:dyDescent="0.3">
      <c r="A56" s="3" t="s">
        <v>15</v>
      </c>
      <c r="B56" s="4" t="s">
        <v>16</v>
      </c>
      <c r="C56" s="5">
        <v>95</v>
      </c>
      <c r="D56" s="3" t="s">
        <v>12</v>
      </c>
      <c r="E56" s="3">
        <v>14</v>
      </c>
      <c r="F56" s="3">
        <v>2</v>
      </c>
      <c r="G56" s="3">
        <f t="shared" ref="G56:H56" si="54">(E56/217)*100</f>
        <v>6.4516129032258061</v>
      </c>
      <c r="H56" s="3">
        <f t="shared" si="54"/>
        <v>0.92165898617511521</v>
      </c>
    </row>
    <row r="57" spans="1:8" ht="14.25" customHeight="1" x14ac:dyDescent="0.3">
      <c r="A57" s="3" t="s">
        <v>15</v>
      </c>
      <c r="B57" s="4" t="s">
        <v>16</v>
      </c>
      <c r="C57" s="5">
        <v>100</v>
      </c>
      <c r="D57" s="3" t="s">
        <v>12</v>
      </c>
      <c r="E57" s="3">
        <v>13</v>
      </c>
      <c r="F57" s="3">
        <v>0</v>
      </c>
      <c r="G57" s="3">
        <f t="shared" ref="G57:H57" si="55">(E57/217)*100</f>
        <v>5.9907834101382482</v>
      </c>
      <c r="H57" s="3">
        <f t="shared" si="55"/>
        <v>0</v>
      </c>
    </row>
    <row r="58" spans="1:8" ht="14.25" customHeight="1" x14ac:dyDescent="0.3">
      <c r="A58" s="3" t="s">
        <v>15</v>
      </c>
      <c r="B58" s="4" t="s">
        <v>16</v>
      </c>
      <c r="C58" s="5">
        <v>105</v>
      </c>
      <c r="D58" s="3" t="s">
        <v>12</v>
      </c>
      <c r="E58" s="3">
        <v>5</v>
      </c>
      <c r="F58" s="3">
        <v>0</v>
      </c>
      <c r="G58" s="3">
        <f t="shared" ref="G58:H58" si="56">(E58/217)*100</f>
        <v>2.3041474654377883</v>
      </c>
      <c r="H58" s="3">
        <f t="shared" si="56"/>
        <v>0</v>
      </c>
    </row>
    <row r="59" spans="1:8" ht="14.25" customHeight="1" x14ac:dyDescent="0.3">
      <c r="A59" s="3" t="s">
        <v>15</v>
      </c>
      <c r="B59" s="4" t="s">
        <v>16</v>
      </c>
      <c r="C59" s="5">
        <v>110</v>
      </c>
      <c r="D59" s="3" t="s">
        <v>12</v>
      </c>
      <c r="E59" s="3">
        <v>7</v>
      </c>
      <c r="F59" s="3">
        <v>1</v>
      </c>
      <c r="G59" s="3">
        <f t="shared" ref="G59:H59" si="57">(E59/217)*100</f>
        <v>3.225806451612903</v>
      </c>
      <c r="H59" s="3">
        <f t="shared" si="57"/>
        <v>0.46082949308755761</v>
      </c>
    </row>
    <row r="60" spans="1:8" ht="14.25" customHeight="1" x14ac:dyDescent="0.3">
      <c r="A60" s="3" t="s">
        <v>15</v>
      </c>
      <c r="B60" s="4" t="s">
        <v>16</v>
      </c>
      <c r="C60" s="5">
        <v>115</v>
      </c>
      <c r="D60" s="3" t="s">
        <v>12</v>
      </c>
      <c r="E60" s="3">
        <v>11</v>
      </c>
      <c r="F60" s="3">
        <v>0</v>
      </c>
      <c r="G60" s="3">
        <f t="shared" ref="G60:H60" si="58">(E60/217)*100</f>
        <v>5.0691244239631335</v>
      </c>
      <c r="H60" s="3">
        <f t="shared" si="58"/>
        <v>0</v>
      </c>
    </row>
    <row r="61" spans="1:8" ht="14.25" customHeight="1" x14ac:dyDescent="0.3">
      <c r="A61" s="3" t="s">
        <v>15</v>
      </c>
      <c r="B61" s="4" t="s">
        <v>16</v>
      </c>
      <c r="C61" s="5">
        <v>120</v>
      </c>
      <c r="D61" s="3" t="s">
        <v>12</v>
      </c>
      <c r="E61" s="3">
        <v>4</v>
      </c>
      <c r="F61" s="3">
        <v>0</v>
      </c>
      <c r="G61" s="3">
        <f t="shared" ref="G61:H61" si="59">(E61/217)*100</f>
        <v>1.8433179723502304</v>
      </c>
      <c r="H61" s="3">
        <f t="shared" si="59"/>
        <v>0</v>
      </c>
    </row>
    <row r="62" spans="1:8" ht="14.25" customHeight="1" x14ac:dyDescent="0.3">
      <c r="A62" s="3" t="s">
        <v>15</v>
      </c>
      <c r="B62" s="4" t="s">
        <v>16</v>
      </c>
      <c r="C62" s="5">
        <v>125</v>
      </c>
      <c r="D62" s="3" t="s">
        <v>12</v>
      </c>
      <c r="E62" s="3">
        <v>6</v>
      </c>
      <c r="F62" s="3">
        <v>0</v>
      </c>
      <c r="G62" s="3">
        <f t="shared" ref="G62:H62" si="60">(E62/217)*100</f>
        <v>2.7649769585253456</v>
      </c>
      <c r="H62" s="3">
        <f t="shared" si="60"/>
        <v>0</v>
      </c>
    </row>
    <row r="63" spans="1:8" ht="14.25" customHeight="1" x14ac:dyDescent="0.3">
      <c r="A63" s="3" t="s">
        <v>15</v>
      </c>
      <c r="B63" s="4" t="s">
        <v>16</v>
      </c>
      <c r="C63" s="5">
        <v>130</v>
      </c>
      <c r="D63" s="3" t="s">
        <v>12</v>
      </c>
      <c r="E63" s="3">
        <v>3</v>
      </c>
      <c r="F63" s="3">
        <v>0</v>
      </c>
      <c r="G63" s="3">
        <f t="shared" ref="G63:H63" si="61">(E63/217)*100</f>
        <v>1.3824884792626728</v>
      </c>
      <c r="H63" s="3">
        <f t="shared" si="61"/>
        <v>0</v>
      </c>
    </row>
    <row r="64" spans="1:8" ht="14.25" customHeight="1" x14ac:dyDescent="0.3">
      <c r="A64" s="3" t="s">
        <v>15</v>
      </c>
      <c r="B64" s="4" t="s">
        <v>16</v>
      </c>
      <c r="C64" s="5">
        <v>135</v>
      </c>
      <c r="D64" s="3" t="s">
        <v>12</v>
      </c>
      <c r="E64" s="3">
        <v>2</v>
      </c>
      <c r="F64" s="3">
        <v>0</v>
      </c>
      <c r="G64" s="3">
        <f t="shared" ref="G64:H64" si="62">(E64/217)*100</f>
        <v>0.92165898617511521</v>
      </c>
      <c r="H64" s="3">
        <f t="shared" si="62"/>
        <v>0</v>
      </c>
    </row>
    <row r="65" spans="1:8" ht="14.25" customHeight="1" x14ac:dyDescent="0.3">
      <c r="A65" s="3" t="s">
        <v>15</v>
      </c>
      <c r="B65" s="4" t="s">
        <v>16</v>
      </c>
      <c r="C65" s="5">
        <v>140</v>
      </c>
      <c r="D65" s="3" t="s">
        <v>12</v>
      </c>
      <c r="E65" s="3">
        <v>4</v>
      </c>
      <c r="F65" s="3">
        <v>0</v>
      </c>
      <c r="G65" s="3">
        <f t="shared" ref="G65:H65" si="63">(E65/217)*100</f>
        <v>1.8433179723502304</v>
      </c>
      <c r="H65" s="3">
        <f t="shared" si="63"/>
        <v>0</v>
      </c>
    </row>
    <row r="66" spans="1:8" ht="14.25" customHeight="1" x14ac:dyDescent="0.3">
      <c r="A66" s="3" t="s">
        <v>15</v>
      </c>
      <c r="B66" s="4" t="s">
        <v>16</v>
      </c>
      <c r="C66" s="5">
        <v>145</v>
      </c>
      <c r="D66" s="3" t="s">
        <v>12</v>
      </c>
      <c r="E66" s="3">
        <v>0</v>
      </c>
      <c r="F66" s="3">
        <v>0</v>
      </c>
      <c r="G66" s="3">
        <f t="shared" ref="G66:H66" si="64">(E66/217)*100</f>
        <v>0</v>
      </c>
      <c r="H66" s="3">
        <f t="shared" si="64"/>
        <v>0</v>
      </c>
    </row>
    <row r="67" spans="1:8" ht="14.25" customHeight="1" x14ac:dyDescent="0.3">
      <c r="A67" s="3" t="s">
        <v>15</v>
      </c>
      <c r="B67" s="4" t="s">
        <v>16</v>
      </c>
      <c r="C67" s="5">
        <v>150</v>
      </c>
      <c r="D67" s="3" t="s">
        <v>12</v>
      </c>
      <c r="E67" s="3">
        <v>0</v>
      </c>
      <c r="F67" s="3">
        <v>0</v>
      </c>
      <c r="G67" s="3">
        <f t="shared" ref="G67:H67" si="65">(E67/217)*100</f>
        <v>0</v>
      </c>
      <c r="H67" s="3">
        <f t="shared" si="65"/>
        <v>0</v>
      </c>
    </row>
    <row r="68" spans="1:8" ht="14.25" customHeight="1" x14ac:dyDescent="0.3">
      <c r="A68" s="3" t="s">
        <v>15</v>
      </c>
      <c r="B68" s="4" t="s">
        <v>16</v>
      </c>
      <c r="C68" s="5">
        <v>155</v>
      </c>
      <c r="D68" s="3" t="s">
        <v>12</v>
      </c>
      <c r="E68" s="3">
        <v>0</v>
      </c>
      <c r="F68" s="3">
        <v>0</v>
      </c>
      <c r="G68" s="3">
        <f t="shared" ref="G68:H68" si="66">(E68/217)*100</f>
        <v>0</v>
      </c>
      <c r="H68" s="3">
        <f t="shared" si="66"/>
        <v>0</v>
      </c>
    </row>
    <row r="69" spans="1:8" ht="14.25" customHeight="1" x14ac:dyDescent="0.3">
      <c r="A69" s="3" t="s">
        <v>15</v>
      </c>
      <c r="B69" s="4" t="s">
        <v>16</v>
      </c>
      <c r="C69" s="5">
        <v>160</v>
      </c>
      <c r="D69" s="3" t="s">
        <v>12</v>
      </c>
      <c r="E69" s="3">
        <v>0</v>
      </c>
      <c r="F69" s="3">
        <v>0</v>
      </c>
      <c r="G69" s="3">
        <f t="shared" ref="G69:H69" si="67">(E69/217)*100</f>
        <v>0</v>
      </c>
      <c r="H69" s="3">
        <f t="shared" si="67"/>
        <v>0</v>
      </c>
    </row>
    <row r="70" spans="1:8" ht="14.25" customHeight="1" x14ac:dyDescent="0.3">
      <c r="A70" s="3" t="s">
        <v>15</v>
      </c>
      <c r="B70" s="4" t="s">
        <v>16</v>
      </c>
      <c r="C70" s="5">
        <v>165</v>
      </c>
      <c r="D70" s="3" t="s">
        <v>12</v>
      </c>
      <c r="E70" s="3">
        <v>1</v>
      </c>
      <c r="F70" s="3">
        <v>0</v>
      </c>
      <c r="G70" s="3">
        <f t="shared" ref="G70:H70" si="68">(E70/217)*100</f>
        <v>0.46082949308755761</v>
      </c>
      <c r="H70" s="3">
        <f t="shared" si="68"/>
        <v>0</v>
      </c>
    </row>
    <row r="71" spans="1:8" ht="14.25" customHeight="1" x14ac:dyDescent="0.3">
      <c r="A71" s="3" t="s">
        <v>15</v>
      </c>
      <c r="B71" s="4" t="s">
        <v>16</v>
      </c>
      <c r="C71" s="5">
        <v>170</v>
      </c>
      <c r="D71" s="3" t="s">
        <v>12</v>
      </c>
      <c r="E71" s="3">
        <v>0</v>
      </c>
      <c r="F71" s="3">
        <v>0</v>
      </c>
      <c r="G71" s="3">
        <f t="shared" ref="G71:H71" si="69">(E71/217)*100</f>
        <v>0</v>
      </c>
      <c r="H71" s="3">
        <f t="shared" si="69"/>
        <v>0</v>
      </c>
    </row>
    <row r="72" spans="1:8" ht="14.25" customHeight="1" x14ac:dyDescent="0.3">
      <c r="A72" s="3" t="s">
        <v>15</v>
      </c>
      <c r="B72" s="4" t="s">
        <v>16</v>
      </c>
      <c r="C72" s="5">
        <v>175</v>
      </c>
      <c r="D72" s="3" t="s">
        <v>12</v>
      </c>
      <c r="E72" s="3">
        <v>0</v>
      </c>
      <c r="F72" s="3">
        <v>0</v>
      </c>
      <c r="G72" s="3">
        <f t="shared" ref="G72:H72" si="70">(E72/217)*100</f>
        <v>0</v>
      </c>
      <c r="H72" s="3">
        <f t="shared" si="70"/>
        <v>0</v>
      </c>
    </row>
    <row r="73" spans="1:8" ht="14.25" customHeight="1" x14ac:dyDescent="0.3">
      <c r="A73" s="3" t="s">
        <v>15</v>
      </c>
      <c r="B73" s="4" t="s">
        <v>16</v>
      </c>
      <c r="C73" s="5" t="s">
        <v>14</v>
      </c>
      <c r="D73" s="3" t="s">
        <v>12</v>
      </c>
      <c r="E73" s="3">
        <v>0</v>
      </c>
      <c r="F73" s="3">
        <v>1</v>
      </c>
      <c r="G73" s="3">
        <f t="shared" ref="G73:H73" si="71">(E73/217)*100</f>
        <v>0</v>
      </c>
      <c r="H73" s="3">
        <f t="shared" si="71"/>
        <v>0.46082949308755761</v>
      </c>
    </row>
    <row r="74" spans="1:8" ht="14.25" customHeight="1" x14ac:dyDescent="0.3">
      <c r="A74" s="3" t="s">
        <v>17</v>
      </c>
      <c r="B74" s="4" t="s">
        <v>18</v>
      </c>
      <c r="C74" s="5">
        <v>5</v>
      </c>
      <c r="D74" s="3" t="s">
        <v>10</v>
      </c>
      <c r="E74" s="3">
        <v>0</v>
      </c>
      <c r="F74" s="3">
        <v>0</v>
      </c>
      <c r="G74" s="3">
        <f t="shared" ref="G74:H74" si="72">(E74/219)*100</f>
        <v>0</v>
      </c>
      <c r="H74" s="3">
        <f t="shared" si="72"/>
        <v>0</v>
      </c>
    </row>
    <row r="75" spans="1:8" ht="14.25" customHeight="1" x14ac:dyDescent="0.3">
      <c r="A75" s="3" t="s">
        <v>17</v>
      </c>
      <c r="B75" s="4" t="s">
        <v>18</v>
      </c>
      <c r="C75" s="5">
        <v>10</v>
      </c>
      <c r="D75" s="3" t="s">
        <v>10</v>
      </c>
      <c r="E75" s="3">
        <v>0</v>
      </c>
      <c r="F75" s="3">
        <v>0</v>
      </c>
      <c r="G75" s="3">
        <f t="shared" ref="G75:H75" si="73">(E75/219)*100</f>
        <v>0</v>
      </c>
      <c r="H75" s="3">
        <f t="shared" si="73"/>
        <v>0</v>
      </c>
    </row>
    <row r="76" spans="1:8" ht="14.25" customHeight="1" x14ac:dyDescent="0.3">
      <c r="A76" s="3" t="s">
        <v>17</v>
      </c>
      <c r="B76" s="4" t="s">
        <v>18</v>
      </c>
      <c r="C76" s="5">
        <v>15</v>
      </c>
      <c r="D76" s="3" t="s">
        <v>10</v>
      </c>
      <c r="E76" s="3">
        <v>1</v>
      </c>
      <c r="F76" s="3">
        <v>0</v>
      </c>
      <c r="G76" s="3">
        <f t="shared" ref="G76:H76" si="74">(E76/219)*100</f>
        <v>0.45662100456621002</v>
      </c>
      <c r="H76" s="3">
        <f t="shared" si="74"/>
        <v>0</v>
      </c>
    </row>
    <row r="77" spans="1:8" ht="14.25" customHeight="1" x14ac:dyDescent="0.3">
      <c r="A77" s="3" t="s">
        <v>17</v>
      </c>
      <c r="B77" s="4" t="s">
        <v>18</v>
      </c>
      <c r="C77" s="5">
        <v>20</v>
      </c>
      <c r="D77" s="3" t="s">
        <v>10</v>
      </c>
      <c r="E77" s="3">
        <v>9</v>
      </c>
      <c r="F77" s="3">
        <v>0</v>
      </c>
      <c r="G77" s="3">
        <f t="shared" ref="G77:H77" si="75">(E77/219)*100</f>
        <v>4.10958904109589</v>
      </c>
      <c r="H77" s="3">
        <f t="shared" si="75"/>
        <v>0</v>
      </c>
    </row>
    <row r="78" spans="1:8" ht="14.25" customHeight="1" x14ac:dyDescent="0.3">
      <c r="A78" s="3" t="s">
        <v>17</v>
      </c>
      <c r="B78" s="4" t="s">
        <v>18</v>
      </c>
      <c r="C78" s="5">
        <v>25</v>
      </c>
      <c r="D78" s="3" t="s">
        <v>10</v>
      </c>
      <c r="E78" s="3">
        <v>15</v>
      </c>
      <c r="F78" s="3">
        <v>0</v>
      </c>
      <c r="G78" s="3">
        <f t="shared" ref="G78:H78" si="76">(E78/219)*100</f>
        <v>6.8493150684931505</v>
      </c>
      <c r="H78" s="3">
        <f t="shared" si="76"/>
        <v>0</v>
      </c>
    </row>
    <row r="79" spans="1:8" ht="14.25" customHeight="1" x14ac:dyDescent="0.3">
      <c r="A79" s="3" t="s">
        <v>17</v>
      </c>
      <c r="B79" s="4" t="s">
        <v>18</v>
      </c>
      <c r="C79" s="5">
        <v>30</v>
      </c>
      <c r="D79" s="3" t="s">
        <v>10</v>
      </c>
      <c r="E79" s="3">
        <v>12</v>
      </c>
      <c r="F79" s="3">
        <v>1</v>
      </c>
      <c r="G79" s="3">
        <f t="shared" ref="G79:H79" si="77">(E79/219)*100</f>
        <v>5.4794520547945202</v>
      </c>
      <c r="H79" s="3">
        <f t="shared" si="77"/>
        <v>0.45662100456621002</v>
      </c>
    </row>
    <row r="80" spans="1:8" ht="14.25" customHeight="1" x14ac:dyDescent="0.3">
      <c r="A80" s="3" t="s">
        <v>17</v>
      </c>
      <c r="B80" s="4" t="s">
        <v>18</v>
      </c>
      <c r="C80" s="5">
        <v>35</v>
      </c>
      <c r="D80" s="3" t="s">
        <v>10</v>
      </c>
      <c r="E80" s="3">
        <v>10</v>
      </c>
      <c r="F80" s="3">
        <v>0</v>
      </c>
      <c r="G80" s="3">
        <f t="shared" ref="G80:H80" si="78">(E80/219)*100</f>
        <v>4.5662100456620998</v>
      </c>
      <c r="H80" s="3">
        <f t="shared" si="78"/>
        <v>0</v>
      </c>
    </row>
    <row r="81" spans="1:8" ht="14.25" customHeight="1" x14ac:dyDescent="0.3">
      <c r="A81" s="3" t="s">
        <v>17</v>
      </c>
      <c r="B81" s="4" t="s">
        <v>18</v>
      </c>
      <c r="C81" s="5">
        <v>40</v>
      </c>
      <c r="D81" s="3" t="s">
        <v>11</v>
      </c>
      <c r="E81" s="3">
        <v>0</v>
      </c>
      <c r="F81" s="3">
        <v>0</v>
      </c>
      <c r="G81" s="3">
        <f t="shared" ref="G81:H81" si="79">(E81/219)*100</f>
        <v>0</v>
      </c>
      <c r="H81" s="3">
        <f t="shared" si="79"/>
        <v>0</v>
      </c>
    </row>
    <row r="82" spans="1:8" ht="14.25" customHeight="1" x14ac:dyDescent="0.3">
      <c r="A82" s="3" t="s">
        <v>17</v>
      </c>
      <c r="B82" s="4" t="s">
        <v>18</v>
      </c>
      <c r="C82" s="5">
        <v>45</v>
      </c>
      <c r="D82" s="3" t="s">
        <v>11</v>
      </c>
      <c r="E82" s="3">
        <v>1</v>
      </c>
      <c r="F82" s="3">
        <v>0</v>
      </c>
      <c r="G82" s="3">
        <f t="shared" ref="G82:H82" si="80">(E82/219)*100</f>
        <v>0.45662100456621002</v>
      </c>
      <c r="H82" s="3">
        <f t="shared" si="80"/>
        <v>0</v>
      </c>
    </row>
    <row r="83" spans="1:8" ht="14.25" customHeight="1" x14ac:dyDescent="0.3">
      <c r="A83" s="3" t="s">
        <v>17</v>
      </c>
      <c r="B83" s="4" t="s">
        <v>18</v>
      </c>
      <c r="C83" s="5">
        <v>50</v>
      </c>
      <c r="D83" s="3" t="s">
        <v>11</v>
      </c>
      <c r="E83" s="3">
        <v>1</v>
      </c>
      <c r="F83" s="3">
        <v>0</v>
      </c>
      <c r="G83" s="3">
        <f t="shared" ref="G83:H83" si="81">(E83/219)*100</f>
        <v>0.45662100456621002</v>
      </c>
      <c r="H83" s="3">
        <f t="shared" si="81"/>
        <v>0</v>
      </c>
    </row>
    <row r="84" spans="1:8" ht="14.25" customHeight="1" x14ac:dyDescent="0.3">
      <c r="A84" s="3" t="s">
        <v>17</v>
      </c>
      <c r="B84" s="4" t="s">
        <v>18</v>
      </c>
      <c r="C84" s="5">
        <v>55</v>
      </c>
      <c r="D84" s="3" t="s">
        <v>11</v>
      </c>
      <c r="E84" s="3">
        <v>1</v>
      </c>
      <c r="F84" s="3">
        <v>2</v>
      </c>
      <c r="G84" s="3">
        <f t="shared" ref="G84:H84" si="82">(E84/219)*100</f>
        <v>0.45662100456621002</v>
      </c>
      <c r="H84" s="3">
        <f t="shared" si="82"/>
        <v>0.91324200913242004</v>
      </c>
    </row>
    <row r="85" spans="1:8" ht="14.25" customHeight="1" x14ac:dyDescent="0.3">
      <c r="A85" s="3" t="s">
        <v>17</v>
      </c>
      <c r="B85" s="4" t="s">
        <v>18</v>
      </c>
      <c r="C85" s="5">
        <v>60</v>
      </c>
      <c r="D85" s="3" t="s">
        <v>11</v>
      </c>
      <c r="E85" s="3">
        <v>4</v>
      </c>
      <c r="F85" s="3">
        <v>1</v>
      </c>
      <c r="G85" s="3">
        <f t="shared" ref="G85:H85" si="83">(E85/219)*100</f>
        <v>1.8264840182648401</v>
      </c>
      <c r="H85" s="3">
        <f t="shared" si="83"/>
        <v>0.45662100456621002</v>
      </c>
    </row>
    <row r="86" spans="1:8" ht="14.25" customHeight="1" x14ac:dyDescent="0.3">
      <c r="A86" s="3" t="s">
        <v>17</v>
      </c>
      <c r="B86" s="4" t="s">
        <v>18</v>
      </c>
      <c r="C86" s="5">
        <v>65</v>
      </c>
      <c r="D86" s="3" t="s">
        <v>11</v>
      </c>
      <c r="E86" s="3">
        <v>7</v>
      </c>
      <c r="F86" s="3">
        <v>3</v>
      </c>
      <c r="G86" s="3">
        <f t="shared" ref="G86:H86" si="84">(E86/219)*100</f>
        <v>3.1963470319634704</v>
      </c>
      <c r="H86" s="3">
        <f t="shared" si="84"/>
        <v>1.3698630136986301</v>
      </c>
    </row>
    <row r="87" spans="1:8" ht="14.25" customHeight="1" x14ac:dyDescent="0.3">
      <c r="A87" s="3" t="s">
        <v>17</v>
      </c>
      <c r="B87" s="4" t="s">
        <v>18</v>
      </c>
      <c r="C87" s="5">
        <v>70</v>
      </c>
      <c r="D87" s="3" t="s">
        <v>11</v>
      </c>
      <c r="E87" s="3">
        <v>8</v>
      </c>
      <c r="F87" s="3">
        <v>0</v>
      </c>
      <c r="G87" s="3">
        <f t="shared" ref="G87:H87" si="85">(E87/219)*100</f>
        <v>3.6529680365296802</v>
      </c>
      <c r="H87" s="3">
        <f t="shared" si="85"/>
        <v>0</v>
      </c>
    </row>
    <row r="88" spans="1:8" ht="14.25" customHeight="1" x14ac:dyDescent="0.3">
      <c r="A88" s="3" t="s">
        <v>17</v>
      </c>
      <c r="B88" s="4" t="s">
        <v>18</v>
      </c>
      <c r="C88" s="5">
        <v>75</v>
      </c>
      <c r="D88" s="3" t="s">
        <v>11</v>
      </c>
      <c r="E88" s="3">
        <v>10</v>
      </c>
      <c r="F88" s="3">
        <v>0</v>
      </c>
      <c r="G88" s="3">
        <f t="shared" ref="G88:H88" si="86">(E88/219)*100</f>
        <v>4.5662100456620998</v>
      </c>
      <c r="H88" s="3">
        <f t="shared" si="86"/>
        <v>0</v>
      </c>
    </row>
    <row r="89" spans="1:8" ht="14.25" customHeight="1" x14ac:dyDescent="0.3">
      <c r="A89" s="3" t="s">
        <v>17</v>
      </c>
      <c r="B89" s="4" t="s">
        <v>18</v>
      </c>
      <c r="C89" s="5">
        <v>80</v>
      </c>
      <c r="D89" s="3" t="s">
        <v>12</v>
      </c>
      <c r="E89" s="3">
        <v>18</v>
      </c>
      <c r="F89" s="3">
        <v>0</v>
      </c>
      <c r="G89" s="3">
        <f t="shared" ref="G89:H89" si="87">(E89/219)*100</f>
        <v>8.2191780821917799</v>
      </c>
      <c r="H89" s="3">
        <f t="shared" si="87"/>
        <v>0</v>
      </c>
    </row>
    <row r="90" spans="1:8" ht="14.25" customHeight="1" x14ac:dyDescent="0.3">
      <c r="A90" s="3" t="s">
        <v>17</v>
      </c>
      <c r="B90" s="4" t="s">
        <v>18</v>
      </c>
      <c r="C90" s="5">
        <v>85</v>
      </c>
      <c r="D90" s="3" t="s">
        <v>12</v>
      </c>
      <c r="E90" s="3">
        <v>10</v>
      </c>
      <c r="F90" s="3">
        <v>3</v>
      </c>
      <c r="G90" s="3">
        <f t="shared" ref="G90:H90" si="88">(E90/219)*100</f>
        <v>4.5662100456620998</v>
      </c>
      <c r="H90" s="3">
        <f t="shared" si="88"/>
        <v>1.3698630136986301</v>
      </c>
    </row>
    <row r="91" spans="1:8" ht="14.25" customHeight="1" x14ac:dyDescent="0.3">
      <c r="A91" s="3" t="s">
        <v>17</v>
      </c>
      <c r="B91" s="4" t="s">
        <v>18</v>
      </c>
      <c r="C91" s="5">
        <v>90</v>
      </c>
      <c r="D91" s="3" t="s">
        <v>12</v>
      </c>
      <c r="E91" s="3">
        <v>10</v>
      </c>
      <c r="F91" s="3">
        <v>1</v>
      </c>
      <c r="G91" s="3">
        <f t="shared" ref="G91:H91" si="89">(E91/219)*100</f>
        <v>4.5662100456620998</v>
      </c>
      <c r="H91" s="3">
        <f t="shared" si="89"/>
        <v>0.45662100456621002</v>
      </c>
    </row>
    <row r="92" spans="1:8" ht="14.25" customHeight="1" x14ac:dyDescent="0.3">
      <c r="A92" s="3" t="s">
        <v>17</v>
      </c>
      <c r="B92" s="4" t="s">
        <v>18</v>
      </c>
      <c r="C92" s="5">
        <v>95</v>
      </c>
      <c r="D92" s="3" t="s">
        <v>12</v>
      </c>
      <c r="E92" s="3">
        <v>16</v>
      </c>
      <c r="F92" s="3">
        <v>1</v>
      </c>
      <c r="G92" s="3">
        <f t="shared" ref="G92:H92" si="90">(E92/219)*100</f>
        <v>7.3059360730593603</v>
      </c>
      <c r="H92" s="3">
        <f t="shared" si="90"/>
        <v>0.45662100456621002</v>
      </c>
    </row>
    <row r="93" spans="1:8" ht="14.25" customHeight="1" x14ac:dyDescent="0.3">
      <c r="A93" s="3" t="s">
        <v>17</v>
      </c>
      <c r="B93" s="4" t="s">
        <v>18</v>
      </c>
      <c r="C93" s="5">
        <v>100</v>
      </c>
      <c r="D93" s="3" t="s">
        <v>12</v>
      </c>
      <c r="E93" s="3">
        <v>13</v>
      </c>
      <c r="F93" s="3">
        <v>1</v>
      </c>
      <c r="G93" s="3">
        <f t="shared" ref="G93:H93" si="91">(E93/219)*100</f>
        <v>5.93607305936073</v>
      </c>
      <c r="H93" s="3">
        <f t="shared" si="91"/>
        <v>0.45662100456621002</v>
      </c>
    </row>
    <row r="94" spans="1:8" ht="14.25" customHeight="1" x14ac:dyDescent="0.3">
      <c r="A94" s="3" t="s">
        <v>17</v>
      </c>
      <c r="B94" s="4" t="s">
        <v>18</v>
      </c>
      <c r="C94" s="5">
        <v>105</v>
      </c>
      <c r="D94" s="3" t="s">
        <v>12</v>
      </c>
      <c r="E94" s="3">
        <v>12</v>
      </c>
      <c r="F94" s="3">
        <v>0</v>
      </c>
      <c r="G94" s="3">
        <f t="shared" ref="G94:H94" si="92">(E94/219)*100</f>
        <v>5.4794520547945202</v>
      </c>
      <c r="H94" s="3">
        <f t="shared" si="92"/>
        <v>0</v>
      </c>
    </row>
    <row r="95" spans="1:8" ht="14.25" customHeight="1" x14ac:dyDescent="0.3">
      <c r="A95" s="3" t="s">
        <v>17</v>
      </c>
      <c r="B95" s="4" t="s">
        <v>18</v>
      </c>
      <c r="C95" s="5">
        <v>110</v>
      </c>
      <c r="D95" s="3" t="s">
        <v>12</v>
      </c>
      <c r="E95" s="3">
        <v>12</v>
      </c>
      <c r="F95" s="3">
        <v>0</v>
      </c>
      <c r="G95" s="3">
        <f t="shared" ref="G95:H95" si="93">(E95/219)*100</f>
        <v>5.4794520547945202</v>
      </c>
      <c r="H95" s="3">
        <f t="shared" si="93"/>
        <v>0</v>
      </c>
    </row>
    <row r="96" spans="1:8" ht="14.25" customHeight="1" x14ac:dyDescent="0.3">
      <c r="A96" s="3" t="s">
        <v>17</v>
      </c>
      <c r="B96" s="4" t="s">
        <v>18</v>
      </c>
      <c r="C96" s="5">
        <v>115</v>
      </c>
      <c r="D96" s="3" t="s">
        <v>12</v>
      </c>
      <c r="E96" s="3">
        <v>7</v>
      </c>
      <c r="F96" s="3">
        <v>0</v>
      </c>
      <c r="G96" s="3">
        <f t="shared" ref="G96:H96" si="94">(E96/219)*100</f>
        <v>3.1963470319634704</v>
      </c>
      <c r="H96" s="3">
        <f t="shared" si="94"/>
        <v>0</v>
      </c>
    </row>
    <row r="97" spans="1:8" ht="14.25" customHeight="1" x14ac:dyDescent="0.3">
      <c r="A97" s="3" t="s">
        <v>17</v>
      </c>
      <c r="B97" s="4" t="s">
        <v>18</v>
      </c>
      <c r="C97" s="5">
        <v>120</v>
      </c>
      <c r="D97" s="3" t="s">
        <v>12</v>
      </c>
      <c r="E97" s="3">
        <v>8</v>
      </c>
      <c r="F97" s="3">
        <v>1</v>
      </c>
      <c r="G97" s="3">
        <f t="shared" ref="G97:H97" si="95">(E97/219)*100</f>
        <v>3.6529680365296802</v>
      </c>
      <c r="H97" s="3">
        <f t="shared" si="95"/>
        <v>0.45662100456621002</v>
      </c>
    </row>
    <row r="98" spans="1:8" ht="14.25" customHeight="1" x14ac:dyDescent="0.3">
      <c r="A98" s="3" t="s">
        <v>17</v>
      </c>
      <c r="B98" s="4" t="s">
        <v>18</v>
      </c>
      <c r="C98" s="5">
        <v>125</v>
      </c>
      <c r="D98" s="3" t="s">
        <v>12</v>
      </c>
      <c r="E98" s="3">
        <v>7</v>
      </c>
      <c r="F98" s="3">
        <v>0</v>
      </c>
      <c r="G98" s="3">
        <f t="shared" ref="G98:H98" si="96">(E98/219)*100</f>
        <v>3.1963470319634704</v>
      </c>
      <c r="H98" s="3">
        <f t="shared" si="96"/>
        <v>0</v>
      </c>
    </row>
    <row r="99" spans="1:8" ht="14.25" customHeight="1" x14ac:dyDescent="0.3">
      <c r="A99" s="3" t="s">
        <v>17</v>
      </c>
      <c r="B99" s="4" t="s">
        <v>18</v>
      </c>
      <c r="C99" s="5">
        <v>130</v>
      </c>
      <c r="D99" s="3" t="s">
        <v>12</v>
      </c>
      <c r="E99" s="3">
        <v>2</v>
      </c>
      <c r="F99" s="3">
        <v>1</v>
      </c>
      <c r="G99" s="3">
        <f t="shared" ref="G99:H99" si="97">(E99/219)*100</f>
        <v>0.91324200913242004</v>
      </c>
      <c r="H99" s="3">
        <f t="shared" si="97"/>
        <v>0.45662100456621002</v>
      </c>
    </row>
    <row r="100" spans="1:8" ht="14.25" customHeight="1" x14ac:dyDescent="0.3">
      <c r="A100" s="3" t="s">
        <v>17</v>
      </c>
      <c r="B100" s="4" t="s">
        <v>18</v>
      </c>
      <c r="C100" s="5">
        <v>135</v>
      </c>
      <c r="D100" s="3" t="s">
        <v>12</v>
      </c>
      <c r="E100" s="3">
        <v>4</v>
      </c>
      <c r="F100" s="3">
        <v>0</v>
      </c>
      <c r="G100" s="3">
        <f t="shared" ref="G100:H100" si="98">(E100/219)*100</f>
        <v>1.8264840182648401</v>
      </c>
      <c r="H100" s="3">
        <f t="shared" si="98"/>
        <v>0</v>
      </c>
    </row>
    <row r="101" spans="1:8" ht="14.25" customHeight="1" x14ac:dyDescent="0.3">
      <c r="A101" s="3" t="s">
        <v>17</v>
      </c>
      <c r="B101" s="4" t="s">
        <v>18</v>
      </c>
      <c r="C101" s="5">
        <v>140</v>
      </c>
      <c r="D101" s="3" t="s">
        <v>12</v>
      </c>
      <c r="E101" s="3">
        <v>1</v>
      </c>
      <c r="F101" s="3">
        <v>1</v>
      </c>
      <c r="G101" s="3">
        <f t="shared" ref="G101:H101" si="99">(E101/219)*100</f>
        <v>0.45662100456621002</v>
      </c>
      <c r="H101" s="3">
        <f t="shared" si="99"/>
        <v>0.45662100456621002</v>
      </c>
    </row>
    <row r="102" spans="1:8" ht="14.25" customHeight="1" x14ac:dyDescent="0.3">
      <c r="A102" s="3" t="s">
        <v>17</v>
      </c>
      <c r="B102" s="4" t="s">
        <v>18</v>
      </c>
      <c r="C102" s="5">
        <v>145</v>
      </c>
      <c r="D102" s="3" t="s">
        <v>12</v>
      </c>
      <c r="E102" s="3">
        <v>2</v>
      </c>
      <c r="F102" s="3">
        <v>0</v>
      </c>
      <c r="G102" s="3">
        <f t="shared" ref="G102:H102" si="100">(E102/219)*100</f>
        <v>0.91324200913242004</v>
      </c>
      <c r="H102" s="3">
        <f t="shared" si="100"/>
        <v>0</v>
      </c>
    </row>
    <row r="103" spans="1:8" ht="14.25" customHeight="1" x14ac:dyDescent="0.3">
      <c r="A103" s="3" t="s">
        <v>17</v>
      </c>
      <c r="B103" s="4" t="s">
        <v>18</v>
      </c>
      <c r="C103" s="5">
        <v>150</v>
      </c>
      <c r="D103" s="3" t="s">
        <v>12</v>
      </c>
      <c r="E103" s="3">
        <v>1</v>
      </c>
      <c r="F103" s="3">
        <v>0</v>
      </c>
      <c r="G103" s="3">
        <f t="shared" ref="G103:H103" si="101">(E103/219)*100</f>
        <v>0.45662100456621002</v>
      </c>
      <c r="H103" s="3">
        <f t="shared" si="101"/>
        <v>0</v>
      </c>
    </row>
    <row r="104" spans="1:8" ht="14.25" customHeight="1" x14ac:dyDescent="0.3">
      <c r="A104" s="3" t="s">
        <v>17</v>
      </c>
      <c r="B104" s="4" t="s">
        <v>18</v>
      </c>
      <c r="C104" s="5">
        <v>155</v>
      </c>
      <c r="D104" s="3" t="s">
        <v>12</v>
      </c>
      <c r="E104" s="3">
        <v>0</v>
      </c>
      <c r="F104" s="3">
        <v>0</v>
      </c>
      <c r="G104" s="3">
        <f t="shared" ref="G104:H104" si="102">(E104/219)*100</f>
        <v>0</v>
      </c>
      <c r="H104" s="3">
        <f t="shared" si="102"/>
        <v>0</v>
      </c>
    </row>
    <row r="105" spans="1:8" ht="14.25" customHeight="1" x14ac:dyDescent="0.3">
      <c r="A105" s="3" t="s">
        <v>17</v>
      </c>
      <c r="B105" s="4" t="s">
        <v>18</v>
      </c>
      <c r="C105" s="5">
        <v>160</v>
      </c>
      <c r="D105" s="3" t="s">
        <v>12</v>
      </c>
      <c r="E105" s="3">
        <v>1</v>
      </c>
      <c r="F105" s="3">
        <v>0</v>
      </c>
      <c r="G105" s="3">
        <f t="shared" ref="G105:H105" si="103">(E105/219)*100</f>
        <v>0.45662100456621002</v>
      </c>
      <c r="H105" s="3">
        <f t="shared" si="103"/>
        <v>0</v>
      </c>
    </row>
    <row r="106" spans="1:8" ht="14.25" customHeight="1" x14ac:dyDescent="0.3">
      <c r="A106" s="3" t="s">
        <v>17</v>
      </c>
      <c r="B106" s="4" t="s">
        <v>18</v>
      </c>
      <c r="C106" s="5">
        <v>165</v>
      </c>
      <c r="D106" s="3" t="s">
        <v>12</v>
      </c>
      <c r="E106" s="3">
        <v>0</v>
      </c>
      <c r="F106" s="3">
        <v>0</v>
      </c>
      <c r="G106" s="3">
        <f t="shared" ref="G106:H106" si="104">(E106/219)*100</f>
        <v>0</v>
      </c>
      <c r="H106" s="3">
        <f t="shared" si="104"/>
        <v>0</v>
      </c>
    </row>
    <row r="107" spans="1:8" ht="14.25" customHeight="1" x14ac:dyDescent="0.3">
      <c r="A107" s="3" t="s">
        <v>17</v>
      </c>
      <c r="B107" s="4" t="s">
        <v>18</v>
      </c>
      <c r="C107" s="5">
        <v>170</v>
      </c>
      <c r="D107" s="3" t="s">
        <v>12</v>
      </c>
      <c r="E107" s="3">
        <v>0</v>
      </c>
      <c r="F107" s="3">
        <v>0</v>
      </c>
      <c r="G107" s="3">
        <f t="shared" ref="G107:H107" si="105">(E107/219)*100</f>
        <v>0</v>
      </c>
      <c r="H107" s="3">
        <f t="shared" si="105"/>
        <v>0</v>
      </c>
    </row>
    <row r="108" spans="1:8" ht="14.25" customHeight="1" x14ac:dyDescent="0.3">
      <c r="A108" s="3" t="s">
        <v>17</v>
      </c>
      <c r="B108" s="4" t="s">
        <v>18</v>
      </c>
      <c r="C108" s="5">
        <v>175</v>
      </c>
      <c r="D108" s="3" t="s">
        <v>12</v>
      </c>
      <c r="E108" s="3">
        <v>0</v>
      </c>
      <c r="F108" s="3">
        <v>0</v>
      </c>
      <c r="G108" s="3">
        <f t="shared" ref="G108:H108" si="106">(E108/219)*100</f>
        <v>0</v>
      </c>
      <c r="H108" s="3">
        <f t="shared" si="106"/>
        <v>0</v>
      </c>
    </row>
    <row r="109" spans="1:8" ht="14.25" customHeight="1" x14ac:dyDescent="0.3">
      <c r="A109" s="3" t="s">
        <v>17</v>
      </c>
      <c r="B109" s="4" t="s">
        <v>18</v>
      </c>
      <c r="C109" s="5" t="s">
        <v>14</v>
      </c>
      <c r="D109" s="3" t="s">
        <v>12</v>
      </c>
      <c r="E109" s="3">
        <v>0</v>
      </c>
      <c r="F109" s="3">
        <v>0</v>
      </c>
      <c r="G109" s="3">
        <f t="shared" ref="G109:H109" si="107">(E109/219)*100</f>
        <v>0</v>
      </c>
      <c r="H109" s="3">
        <f t="shared" si="107"/>
        <v>0</v>
      </c>
    </row>
    <row r="110" spans="1:8" ht="14.25" customHeight="1" x14ac:dyDescent="0.3">
      <c r="A110" s="4" t="s">
        <v>19</v>
      </c>
      <c r="B110" s="4" t="s">
        <v>20</v>
      </c>
      <c r="C110" s="5">
        <v>5</v>
      </c>
      <c r="D110" s="3" t="s">
        <v>10</v>
      </c>
      <c r="E110" s="3">
        <v>0</v>
      </c>
      <c r="F110" s="3">
        <v>0</v>
      </c>
      <c r="G110" s="3">
        <f t="shared" ref="G110:H110" si="108">(E110/206)*100</f>
        <v>0</v>
      </c>
      <c r="H110" s="3">
        <f t="shared" si="108"/>
        <v>0</v>
      </c>
    </row>
    <row r="111" spans="1:8" ht="14.25" customHeight="1" x14ac:dyDescent="0.3">
      <c r="A111" s="4" t="s">
        <v>19</v>
      </c>
      <c r="B111" s="4" t="s">
        <v>20</v>
      </c>
      <c r="C111" s="5">
        <v>10</v>
      </c>
      <c r="D111" s="3" t="s">
        <v>10</v>
      </c>
      <c r="E111" s="3">
        <v>0</v>
      </c>
      <c r="F111" s="3">
        <v>0</v>
      </c>
      <c r="G111" s="3">
        <f t="shared" ref="G111:H111" si="109">(E111/206)*100</f>
        <v>0</v>
      </c>
      <c r="H111" s="3">
        <f t="shared" si="109"/>
        <v>0</v>
      </c>
    </row>
    <row r="112" spans="1:8" ht="14.25" customHeight="1" x14ac:dyDescent="0.3">
      <c r="A112" s="4" t="s">
        <v>19</v>
      </c>
      <c r="B112" s="4" t="s">
        <v>20</v>
      </c>
      <c r="C112" s="5">
        <v>15</v>
      </c>
      <c r="D112" s="3" t="s">
        <v>10</v>
      </c>
      <c r="E112" s="3">
        <v>1</v>
      </c>
      <c r="F112" s="3">
        <v>0</v>
      </c>
      <c r="G112" s="3">
        <f t="shared" ref="G112:H112" si="110">(E112/206)*100</f>
        <v>0.48543689320388345</v>
      </c>
      <c r="H112" s="3">
        <f t="shared" si="110"/>
        <v>0</v>
      </c>
    </row>
    <row r="113" spans="1:8" ht="14.25" customHeight="1" x14ac:dyDescent="0.3">
      <c r="A113" s="4" t="s">
        <v>19</v>
      </c>
      <c r="B113" s="4" t="s">
        <v>20</v>
      </c>
      <c r="C113" s="5">
        <v>20</v>
      </c>
      <c r="D113" s="3" t="s">
        <v>10</v>
      </c>
      <c r="E113" s="3">
        <v>4</v>
      </c>
      <c r="F113" s="3">
        <v>1</v>
      </c>
      <c r="G113" s="3">
        <f t="shared" ref="G113:H113" si="111">(E113/206)*100</f>
        <v>1.9417475728155338</v>
      </c>
      <c r="H113" s="3">
        <f t="shared" si="111"/>
        <v>0.48543689320388345</v>
      </c>
    </row>
    <row r="114" spans="1:8" ht="14.25" customHeight="1" x14ac:dyDescent="0.3">
      <c r="A114" s="4" t="s">
        <v>19</v>
      </c>
      <c r="B114" s="4" t="s">
        <v>20</v>
      </c>
      <c r="C114" s="5">
        <v>25</v>
      </c>
      <c r="D114" s="3" t="s">
        <v>10</v>
      </c>
      <c r="E114" s="3">
        <v>13</v>
      </c>
      <c r="F114" s="3">
        <v>0</v>
      </c>
      <c r="G114" s="3">
        <f t="shared" ref="G114:H114" si="112">(E114/206)*100</f>
        <v>6.3106796116504853</v>
      </c>
      <c r="H114" s="3">
        <f t="shared" si="112"/>
        <v>0</v>
      </c>
    </row>
    <row r="115" spans="1:8" ht="14.25" customHeight="1" x14ac:dyDescent="0.3">
      <c r="A115" s="4" t="s">
        <v>19</v>
      </c>
      <c r="B115" s="4" t="s">
        <v>20</v>
      </c>
      <c r="C115" s="5">
        <v>30</v>
      </c>
      <c r="D115" s="3" t="s">
        <v>10</v>
      </c>
      <c r="E115" s="3">
        <v>17</v>
      </c>
      <c r="F115" s="3">
        <v>0</v>
      </c>
      <c r="G115" s="3">
        <f t="shared" ref="G115:H115" si="113">(E115/206)*100</f>
        <v>8.2524271844660202</v>
      </c>
      <c r="H115" s="3">
        <f t="shared" si="113"/>
        <v>0</v>
      </c>
    </row>
    <row r="116" spans="1:8" ht="14.25" customHeight="1" x14ac:dyDescent="0.3">
      <c r="A116" s="4" t="s">
        <v>19</v>
      </c>
      <c r="B116" s="4" t="s">
        <v>20</v>
      </c>
      <c r="C116" s="5">
        <v>35</v>
      </c>
      <c r="D116" s="3" t="s">
        <v>10</v>
      </c>
      <c r="E116" s="3">
        <v>15</v>
      </c>
      <c r="F116" s="3">
        <v>0</v>
      </c>
      <c r="G116" s="3">
        <f t="shared" ref="G116:H116" si="114">(E116/206)*100</f>
        <v>7.2815533980582519</v>
      </c>
      <c r="H116" s="3">
        <f t="shared" si="114"/>
        <v>0</v>
      </c>
    </row>
    <row r="117" spans="1:8" ht="14.25" customHeight="1" x14ac:dyDescent="0.3">
      <c r="A117" s="4" t="s">
        <v>19</v>
      </c>
      <c r="B117" s="4" t="s">
        <v>20</v>
      </c>
      <c r="C117" s="5">
        <v>40</v>
      </c>
      <c r="D117" s="3" t="s">
        <v>11</v>
      </c>
      <c r="E117" s="3">
        <v>8</v>
      </c>
      <c r="F117" s="3">
        <v>0</v>
      </c>
      <c r="G117" s="3">
        <f t="shared" ref="G117:H117" si="115">(E117/206)*100</f>
        <v>3.8834951456310676</v>
      </c>
      <c r="H117" s="3">
        <f t="shared" si="115"/>
        <v>0</v>
      </c>
    </row>
    <row r="118" spans="1:8" ht="14.25" customHeight="1" x14ac:dyDescent="0.3">
      <c r="A118" s="4" t="s">
        <v>19</v>
      </c>
      <c r="B118" s="4" t="s">
        <v>20</v>
      </c>
      <c r="C118" s="5">
        <v>45</v>
      </c>
      <c r="D118" s="3" t="s">
        <v>11</v>
      </c>
      <c r="E118" s="3">
        <v>6</v>
      </c>
      <c r="F118" s="3">
        <v>0</v>
      </c>
      <c r="G118" s="3">
        <f t="shared" ref="G118:H118" si="116">(E118/206)*100</f>
        <v>2.912621359223301</v>
      </c>
      <c r="H118" s="3">
        <f t="shared" si="116"/>
        <v>0</v>
      </c>
    </row>
    <row r="119" spans="1:8" ht="14.25" customHeight="1" x14ac:dyDescent="0.3">
      <c r="A119" s="4" t="s">
        <v>19</v>
      </c>
      <c r="B119" s="4" t="s">
        <v>20</v>
      </c>
      <c r="C119" s="5">
        <v>50</v>
      </c>
      <c r="D119" s="3" t="s">
        <v>11</v>
      </c>
      <c r="E119" s="3">
        <v>2</v>
      </c>
      <c r="F119" s="3">
        <v>0</v>
      </c>
      <c r="G119" s="3">
        <f t="shared" ref="G119:H119" si="117">(E119/206)*100</f>
        <v>0.97087378640776689</v>
      </c>
      <c r="H119" s="3">
        <f t="shared" si="117"/>
        <v>0</v>
      </c>
    </row>
    <row r="120" spans="1:8" ht="14.25" customHeight="1" x14ac:dyDescent="0.3">
      <c r="A120" s="4" t="s">
        <v>19</v>
      </c>
      <c r="B120" s="4" t="s">
        <v>20</v>
      </c>
      <c r="C120" s="5">
        <v>55</v>
      </c>
      <c r="D120" s="3" t="s">
        <v>11</v>
      </c>
      <c r="E120" s="3">
        <v>2</v>
      </c>
      <c r="F120" s="3">
        <v>0</v>
      </c>
      <c r="G120" s="3">
        <f t="shared" ref="G120:H120" si="118">(E120/206)*100</f>
        <v>0.97087378640776689</v>
      </c>
      <c r="H120" s="3">
        <f t="shared" si="118"/>
        <v>0</v>
      </c>
    </row>
    <row r="121" spans="1:8" ht="14.25" customHeight="1" x14ac:dyDescent="0.3">
      <c r="A121" s="4" t="s">
        <v>19</v>
      </c>
      <c r="B121" s="4" t="s">
        <v>20</v>
      </c>
      <c r="C121" s="5">
        <v>60</v>
      </c>
      <c r="D121" s="3" t="s">
        <v>11</v>
      </c>
      <c r="E121" s="3">
        <v>1</v>
      </c>
      <c r="F121" s="3">
        <v>1</v>
      </c>
      <c r="G121" s="3">
        <f t="shared" ref="G121:H121" si="119">(E121/206)*100</f>
        <v>0.48543689320388345</v>
      </c>
      <c r="H121" s="3">
        <f t="shared" si="119"/>
        <v>0.48543689320388345</v>
      </c>
    </row>
    <row r="122" spans="1:8" ht="14.25" customHeight="1" x14ac:dyDescent="0.3">
      <c r="A122" s="4" t="s">
        <v>19</v>
      </c>
      <c r="B122" s="4" t="s">
        <v>20</v>
      </c>
      <c r="C122" s="5">
        <v>65</v>
      </c>
      <c r="D122" s="3" t="s">
        <v>11</v>
      </c>
      <c r="E122" s="3">
        <v>3</v>
      </c>
      <c r="F122" s="3">
        <v>0</v>
      </c>
      <c r="G122" s="3">
        <f t="shared" ref="G122:H122" si="120">(E122/206)*100</f>
        <v>1.4563106796116505</v>
      </c>
      <c r="H122" s="3">
        <f t="shared" si="120"/>
        <v>0</v>
      </c>
    </row>
    <row r="123" spans="1:8" ht="14.25" customHeight="1" x14ac:dyDescent="0.3">
      <c r="A123" s="4" t="s">
        <v>19</v>
      </c>
      <c r="B123" s="4" t="s">
        <v>20</v>
      </c>
      <c r="C123" s="5">
        <v>70</v>
      </c>
      <c r="D123" s="3" t="s">
        <v>11</v>
      </c>
      <c r="E123" s="3">
        <v>2</v>
      </c>
      <c r="F123" s="3">
        <v>0</v>
      </c>
      <c r="G123" s="3">
        <f t="shared" ref="G123:H123" si="121">(E123/206)*100</f>
        <v>0.97087378640776689</v>
      </c>
      <c r="H123" s="3">
        <f t="shared" si="121"/>
        <v>0</v>
      </c>
    </row>
    <row r="124" spans="1:8" ht="14.25" customHeight="1" x14ac:dyDescent="0.3">
      <c r="A124" s="4" t="s">
        <v>19</v>
      </c>
      <c r="B124" s="4" t="s">
        <v>20</v>
      </c>
      <c r="C124" s="5">
        <v>75</v>
      </c>
      <c r="D124" s="3" t="s">
        <v>11</v>
      </c>
      <c r="E124" s="3">
        <v>6</v>
      </c>
      <c r="F124" s="3">
        <v>0</v>
      </c>
      <c r="G124" s="3">
        <f t="shared" ref="G124:H124" si="122">(E124/206)*100</f>
        <v>2.912621359223301</v>
      </c>
      <c r="H124" s="3">
        <f t="shared" si="122"/>
        <v>0</v>
      </c>
    </row>
    <row r="125" spans="1:8" ht="14.25" customHeight="1" x14ac:dyDescent="0.3">
      <c r="A125" s="4" t="s">
        <v>19</v>
      </c>
      <c r="B125" s="4" t="s">
        <v>20</v>
      </c>
      <c r="C125" s="5">
        <v>80</v>
      </c>
      <c r="D125" s="3" t="s">
        <v>12</v>
      </c>
      <c r="E125" s="3">
        <v>8</v>
      </c>
      <c r="F125" s="3">
        <v>2</v>
      </c>
      <c r="G125" s="3">
        <f t="shared" ref="G125:H125" si="123">(E125/206)*100</f>
        <v>3.8834951456310676</v>
      </c>
      <c r="H125" s="3">
        <f t="shared" si="123"/>
        <v>0.97087378640776689</v>
      </c>
    </row>
    <row r="126" spans="1:8" ht="14.25" customHeight="1" x14ac:dyDescent="0.3">
      <c r="A126" s="4" t="s">
        <v>19</v>
      </c>
      <c r="B126" s="4" t="s">
        <v>20</v>
      </c>
      <c r="C126" s="5">
        <v>85</v>
      </c>
      <c r="D126" s="3" t="s">
        <v>12</v>
      </c>
      <c r="E126" s="3">
        <v>8</v>
      </c>
      <c r="F126" s="3">
        <v>1</v>
      </c>
      <c r="G126" s="3">
        <f t="shared" ref="G126:H126" si="124">(E126/206)*100</f>
        <v>3.8834951456310676</v>
      </c>
      <c r="H126" s="3">
        <f t="shared" si="124"/>
        <v>0.48543689320388345</v>
      </c>
    </row>
    <row r="127" spans="1:8" ht="14.25" customHeight="1" x14ac:dyDescent="0.3">
      <c r="A127" s="4" t="s">
        <v>19</v>
      </c>
      <c r="B127" s="4" t="s">
        <v>20</v>
      </c>
      <c r="C127" s="5">
        <v>90</v>
      </c>
      <c r="D127" s="3" t="s">
        <v>12</v>
      </c>
      <c r="E127" s="3">
        <v>12</v>
      </c>
      <c r="F127" s="3">
        <v>1</v>
      </c>
      <c r="G127" s="3">
        <f t="shared" ref="G127:H127" si="125">(E127/206)*100</f>
        <v>5.825242718446602</v>
      </c>
      <c r="H127" s="3">
        <f t="shared" si="125"/>
        <v>0.48543689320388345</v>
      </c>
    </row>
    <row r="128" spans="1:8" ht="14.25" customHeight="1" x14ac:dyDescent="0.3">
      <c r="A128" s="4" t="s">
        <v>19</v>
      </c>
      <c r="B128" s="4" t="s">
        <v>20</v>
      </c>
      <c r="C128" s="5">
        <v>95</v>
      </c>
      <c r="D128" s="3" t="s">
        <v>12</v>
      </c>
      <c r="E128" s="3">
        <v>13</v>
      </c>
      <c r="F128" s="3">
        <v>1</v>
      </c>
      <c r="G128" s="3">
        <f t="shared" ref="G128:H128" si="126">(E128/206)*100</f>
        <v>6.3106796116504853</v>
      </c>
      <c r="H128" s="3">
        <f t="shared" si="126"/>
        <v>0.48543689320388345</v>
      </c>
    </row>
    <row r="129" spans="1:8" ht="14.25" customHeight="1" x14ac:dyDescent="0.3">
      <c r="A129" s="4" t="s">
        <v>19</v>
      </c>
      <c r="B129" s="4" t="s">
        <v>20</v>
      </c>
      <c r="C129" s="5">
        <v>100</v>
      </c>
      <c r="D129" s="3" t="s">
        <v>12</v>
      </c>
      <c r="E129" s="3">
        <v>8</v>
      </c>
      <c r="F129" s="3">
        <v>0</v>
      </c>
      <c r="G129" s="3">
        <f t="shared" ref="G129:H129" si="127">(E129/206)*100</f>
        <v>3.8834951456310676</v>
      </c>
      <c r="H129" s="3">
        <f t="shared" si="127"/>
        <v>0</v>
      </c>
    </row>
    <row r="130" spans="1:8" ht="14.25" customHeight="1" x14ac:dyDescent="0.3">
      <c r="A130" s="4" t="s">
        <v>19</v>
      </c>
      <c r="B130" s="4" t="s">
        <v>20</v>
      </c>
      <c r="C130" s="5">
        <v>105</v>
      </c>
      <c r="D130" s="3" t="s">
        <v>12</v>
      </c>
      <c r="E130" s="3">
        <v>7</v>
      </c>
      <c r="F130" s="3">
        <v>0</v>
      </c>
      <c r="G130" s="3">
        <f t="shared" ref="G130:H130" si="128">(E130/206)*100</f>
        <v>3.3980582524271843</v>
      </c>
      <c r="H130" s="3">
        <f t="shared" si="128"/>
        <v>0</v>
      </c>
    </row>
    <row r="131" spans="1:8" ht="14.25" customHeight="1" x14ac:dyDescent="0.3">
      <c r="A131" s="4" t="s">
        <v>19</v>
      </c>
      <c r="B131" s="4" t="s">
        <v>20</v>
      </c>
      <c r="C131" s="5">
        <v>110</v>
      </c>
      <c r="D131" s="3" t="s">
        <v>12</v>
      </c>
      <c r="E131" s="3">
        <v>10</v>
      </c>
      <c r="F131" s="3">
        <v>0</v>
      </c>
      <c r="G131" s="3">
        <f t="shared" ref="G131:H131" si="129">(E131/206)*100</f>
        <v>4.8543689320388346</v>
      </c>
      <c r="H131" s="3">
        <f t="shared" si="129"/>
        <v>0</v>
      </c>
    </row>
    <row r="132" spans="1:8" ht="14.25" customHeight="1" x14ac:dyDescent="0.3">
      <c r="A132" s="4" t="s">
        <v>19</v>
      </c>
      <c r="B132" s="4" t="s">
        <v>20</v>
      </c>
      <c r="C132" s="5">
        <v>115</v>
      </c>
      <c r="D132" s="3" t="s">
        <v>12</v>
      </c>
      <c r="E132" s="3">
        <v>14</v>
      </c>
      <c r="F132" s="3">
        <v>1</v>
      </c>
      <c r="G132" s="3">
        <f t="shared" ref="G132:H132" si="130">(E132/206)*100</f>
        <v>6.7961165048543686</v>
      </c>
      <c r="H132" s="3">
        <f t="shared" si="130"/>
        <v>0.48543689320388345</v>
      </c>
    </row>
    <row r="133" spans="1:8" ht="14.25" customHeight="1" x14ac:dyDescent="0.3">
      <c r="A133" s="4" t="s">
        <v>19</v>
      </c>
      <c r="B133" s="4" t="s">
        <v>20</v>
      </c>
      <c r="C133" s="5">
        <v>120</v>
      </c>
      <c r="D133" s="3" t="s">
        <v>12</v>
      </c>
      <c r="E133" s="3">
        <v>8</v>
      </c>
      <c r="F133" s="3">
        <v>0</v>
      </c>
      <c r="G133" s="3">
        <f t="shared" ref="G133:H133" si="131">(E133/206)*100</f>
        <v>3.8834951456310676</v>
      </c>
      <c r="H133" s="3">
        <f t="shared" si="131"/>
        <v>0</v>
      </c>
    </row>
    <row r="134" spans="1:8" ht="14.25" customHeight="1" x14ac:dyDescent="0.3">
      <c r="A134" s="4" t="s">
        <v>19</v>
      </c>
      <c r="B134" s="4" t="s">
        <v>20</v>
      </c>
      <c r="C134" s="5">
        <v>125</v>
      </c>
      <c r="D134" s="3" t="s">
        <v>12</v>
      </c>
      <c r="E134" s="3">
        <v>7</v>
      </c>
      <c r="F134" s="3">
        <v>0</v>
      </c>
      <c r="G134" s="3">
        <f t="shared" ref="G134:H134" si="132">(E134/206)*100</f>
        <v>3.3980582524271843</v>
      </c>
      <c r="H134" s="3">
        <f t="shared" si="132"/>
        <v>0</v>
      </c>
    </row>
    <row r="135" spans="1:8" ht="14.25" customHeight="1" x14ac:dyDescent="0.3">
      <c r="A135" s="4" t="s">
        <v>19</v>
      </c>
      <c r="B135" s="4" t="s">
        <v>20</v>
      </c>
      <c r="C135" s="5">
        <v>130</v>
      </c>
      <c r="D135" s="3" t="s">
        <v>12</v>
      </c>
      <c r="E135" s="3">
        <v>4</v>
      </c>
      <c r="F135" s="3">
        <v>1</v>
      </c>
      <c r="G135" s="3">
        <f t="shared" ref="G135:H135" si="133">(E135/206)*100</f>
        <v>1.9417475728155338</v>
      </c>
      <c r="H135" s="3">
        <f t="shared" si="133"/>
        <v>0.48543689320388345</v>
      </c>
    </row>
    <row r="136" spans="1:8" ht="14.25" customHeight="1" x14ac:dyDescent="0.3">
      <c r="A136" s="4" t="s">
        <v>19</v>
      </c>
      <c r="B136" s="4" t="s">
        <v>20</v>
      </c>
      <c r="C136" s="5">
        <v>135</v>
      </c>
      <c r="D136" s="3" t="s">
        <v>12</v>
      </c>
      <c r="E136" s="3">
        <v>6</v>
      </c>
      <c r="F136" s="3">
        <v>0</v>
      </c>
      <c r="G136" s="3">
        <f t="shared" ref="G136:H136" si="134">(E136/206)*100</f>
        <v>2.912621359223301</v>
      </c>
      <c r="H136" s="3">
        <f t="shared" si="134"/>
        <v>0</v>
      </c>
    </row>
    <row r="137" spans="1:8" ht="14.25" customHeight="1" x14ac:dyDescent="0.3">
      <c r="A137" s="4" t="s">
        <v>19</v>
      </c>
      <c r="B137" s="4" t="s">
        <v>20</v>
      </c>
      <c r="C137" s="5">
        <v>140</v>
      </c>
      <c r="D137" s="3" t="s">
        <v>12</v>
      </c>
      <c r="E137" s="3">
        <v>4</v>
      </c>
      <c r="F137" s="3">
        <v>0</v>
      </c>
      <c r="G137" s="3">
        <f t="shared" ref="G137:H137" si="135">(E137/206)*100</f>
        <v>1.9417475728155338</v>
      </c>
      <c r="H137" s="3">
        <f t="shared" si="135"/>
        <v>0</v>
      </c>
    </row>
    <row r="138" spans="1:8" ht="14.25" customHeight="1" x14ac:dyDescent="0.3">
      <c r="A138" s="4" t="s">
        <v>19</v>
      </c>
      <c r="B138" s="4" t="s">
        <v>20</v>
      </c>
      <c r="C138" s="5">
        <v>145</v>
      </c>
      <c r="D138" s="3" t="s">
        <v>12</v>
      </c>
      <c r="E138" s="3">
        <v>4</v>
      </c>
      <c r="F138" s="3">
        <v>0</v>
      </c>
      <c r="G138" s="3">
        <f t="shared" ref="G138:H138" si="136">(E138/206)*100</f>
        <v>1.9417475728155338</v>
      </c>
      <c r="H138" s="3">
        <f t="shared" si="136"/>
        <v>0</v>
      </c>
    </row>
    <row r="139" spans="1:8" ht="14.25" customHeight="1" x14ac:dyDescent="0.3">
      <c r="A139" s="4" t="s">
        <v>19</v>
      </c>
      <c r="B139" s="4" t="s">
        <v>20</v>
      </c>
      <c r="C139" s="5">
        <v>150</v>
      </c>
      <c r="D139" s="3" t="s">
        <v>12</v>
      </c>
      <c r="E139" s="3">
        <v>0</v>
      </c>
      <c r="F139" s="3">
        <v>0</v>
      </c>
      <c r="G139" s="3">
        <f t="shared" ref="G139:H139" si="137">(E139/206)*100</f>
        <v>0</v>
      </c>
      <c r="H139" s="3">
        <f t="shared" si="137"/>
        <v>0</v>
      </c>
    </row>
    <row r="140" spans="1:8" ht="14.25" customHeight="1" x14ac:dyDescent="0.3">
      <c r="A140" s="4" t="s">
        <v>19</v>
      </c>
      <c r="B140" s="4" t="s">
        <v>20</v>
      </c>
      <c r="C140" s="5">
        <v>155</v>
      </c>
      <c r="D140" s="3" t="s">
        <v>12</v>
      </c>
      <c r="E140" s="3">
        <v>1</v>
      </c>
      <c r="F140" s="3">
        <v>0</v>
      </c>
      <c r="G140" s="3">
        <f t="shared" ref="G140:H140" si="138">(E140/206)*100</f>
        <v>0.48543689320388345</v>
      </c>
      <c r="H140" s="3">
        <f t="shared" si="138"/>
        <v>0</v>
      </c>
    </row>
    <row r="141" spans="1:8" ht="14.25" customHeight="1" x14ac:dyDescent="0.3">
      <c r="A141" s="4" t="s">
        <v>19</v>
      </c>
      <c r="B141" s="4" t="s">
        <v>20</v>
      </c>
      <c r="C141" s="5">
        <v>160</v>
      </c>
      <c r="D141" s="3" t="s">
        <v>12</v>
      </c>
      <c r="E141" s="3">
        <v>2</v>
      </c>
      <c r="F141" s="3">
        <v>0</v>
      </c>
      <c r="G141" s="3">
        <f t="shared" ref="G141:H141" si="139">(E141/206)*100</f>
        <v>0.97087378640776689</v>
      </c>
      <c r="H141" s="3">
        <f t="shared" si="139"/>
        <v>0</v>
      </c>
    </row>
    <row r="142" spans="1:8" ht="14.25" customHeight="1" x14ac:dyDescent="0.3">
      <c r="A142" s="4" t="s">
        <v>19</v>
      </c>
      <c r="B142" s="4" t="s">
        <v>20</v>
      </c>
      <c r="C142" s="5">
        <v>165</v>
      </c>
      <c r="D142" s="3" t="s">
        <v>12</v>
      </c>
      <c r="E142" s="3">
        <v>0</v>
      </c>
      <c r="F142" s="3">
        <v>0</v>
      </c>
      <c r="G142" s="3">
        <f t="shared" ref="G142:H142" si="140">(E142/206)*100</f>
        <v>0</v>
      </c>
      <c r="H142" s="3">
        <f t="shared" si="140"/>
        <v>0</v>
      </c>
    </row>
    <row r="143" spans="1:8" ht="14.25" customHeight="1" x14ac:dyDescent="0.3">
      <c r="A143" s="4" t="s">
        <v>19</v>
      </c>
      <c r="B143" s="4" t="s">
        <v>20</v>
      </c>
      <c r="C143" s="5">
        <v>170</v>
      </c>
      <c r="D143" s="3" t="s">
        <v>12</v>
      </c>
      <c r="E143" s="3">
        <v>1</v>
      </c>
      <c r="F143" s="3">
        <v>0</v>
      </c>
      <c r="G143" s="3">
        <f t="shared" ref="G143:H143" si="141">(E143/206)*100</f>
        <v>0.48543689320388345</v>
      </c>
      <c r="H143" s="3">
        <f t="shared" si="141"/>
        <v>0</v>
      </c>
    </row>
    <row r="144" spans="1:8" ht="14.25" customHeight="1" x14ac:dyDescent="0.3">
      <c r="A144" s="4" t="s">
        <v>19</v>
      </c>
      <c r="B144" s="4" t="s">
        <v>20</v>
      </c>
      <c r="C144" s="5">
        <v>175</v>
      </c>
      <c r="D144" s="3" t="s">
        <v>12</v>
      </c>
      <c r="E144" s="3">
        <v>0</v>
      </c>
      <c r="F144" s="3">
        <v>0</v>
      </c>
      <c r="G144" s="3">
        <f t="shared" ref="G144:H144" si="142">(E144/206)*100</f>
        <v>0</v>
      </c>
      <c r="H144" s="3">
        <f t="shared" si="142"/>
        <v>0</v>
      </c>
    </row>
    <row r="145" spans="1:8" ht="14.25" customHeight="1" x14ac:dyDescent="0.3">
      <c r="A145" s="4" t="s">
        <v>19</v>
      </c>
      <c r="B145" s="4" t="s">
        <v>20</v>
      </c>
      <c r="C145" s="5" t="s">
        <v>14</v>
      </c>
      <c r="D145" s="3" t="s">
        <v>12</v>
      </c>
      <c r="E145" s="3">
        <v>0</v>
      </c>
      <c r="F145" s="3">
        <v>0</v>
      </c>
      <c r="G145" s="3">
        <f t="shared" ref="G145:H145" si="143">(E145/206)*100</f>
        <v>0</v>
      </c>
      <c r="H145" s="3">
        <f t="shared" si="143"/>
        <v>0</v>
      </c>
    </row>
    <row r="146" spans="1:8" ht="14.25" customHeight="1" x14ac:dyDescent="0.3">
      <c r="A146" s="4" t="s">
        <v>21</v>
      </c>
      <c r="B146" s="4" t="s">
        <v>22</v>
      </c>
      <c r="C146" s="5">
        <v>5</v>
      </c>
      <c r="D146" s="3" t="s">
        <v>10</v>
      </c>
      <c r="E146" s="3">
        <v>0</v>
      </c>
      <c r="F146" s="3">
        <v>0</v>
      </c>
      <c r="G146" s="3">
        <f t="shared" ref="G146:H146" si="144">(E146/215)*100</f>
        <v>0</v>
      </c>
      <c r="H146" s="3">
        <f t="shared" si="144"/>
        <v>0</v>
      </c>
    </row>
    <row r="147" spans="1:8" ht="14.25" customHeight="1" x14ac:dyDescent="0.3">
      <c r="A147" s="4" t="s">
        <v>21</v>
      </c>
      <c r="B147" s="4" t="s">
        <v>22</v>
      </c>
      <c r="C147" s="5">
        <v>10</v>
      </c>
      <c r="D147" s="3" t="s">
        <v>10</v>
      </c>
      <c r="E147" s="3">
        <v>0</v>
      </c>
      <c r="F147" s="3">
        <v>0</v>
      </c>
      <c r="G147" s="3">
        <f t="shared" ref="G147:H147" si="145">(E147/215)*100</f>
        <v>0</v>
      </c>
      <c r="H147" s="3">
        <f t="shared" si="145"/>
        <v>0</v>
      </c>
    </row>
    <row r="148" spans="1:8" ht="14.25" customHeight="1" x14ac:dyDescent="0.3">
      <c r="A148" s="4" t="s">
        <v>21</v>
      </c>
      <c r="B148" s="4" t="s">
        <v>22</v>
      </c>
      <c r="C148" s="5">
        <v>15</v>
      </c>
      <c r="D148" s="3" t="s">
        <v>10</v>
      </c>
      <c r="E148" s="3">
        <v>3</v>
      </c>
      <c r="F148" s="3">
        <v>0</v>
      </c>
      <c r="G148" s="3">
        <f t="shared" ref="G148:H148" si="146">(E148/215)*100</f>
        <v>1.3953488372093024</v>
      </c>
      <c r="H148" s="3">
        <f t="shared" si="146"/>
        <v>0</v>
      </c>
    </row>
    <row r="149" spans="1:8" ht="14.25" customHeight="1" x14ac:dyDescent="0.3">
      <c r="A149" s="4" t="s">
        <v>21</v>
      </c>
      <c r="B149" s="4" t="s">
        <v>22</v>
      </c>
      <c r="C149" s="5">
        <v>20</v>
      </c>
      <c r="D149" s="3" t="s">
        <v>10</v>
      </c>
      <c r="E149" s="3">
        <v>5</v>
      </c>
      <c r="F149" s="3">
        <v>0</v>
      </c>
      <c r="G149" s="3">
        <f t="shared" ref="G149:H149" si="147">(E149/215)*100</f>
        <v>2.3255813953488373</v>
      </c>
      <c r="H149" s="3">
        <f t="shared" si="147"/>
        <v>0</v>
      </c>
    </row>
    <row r="150" spans="1:8" ht="14.25" customHeight="1" x14ac:dyDescent="0.3">
      <c r="A150" s="4" t="s">
        <v>21</v>
      </c>
      <c r="B150" s="4" t="s">
        <v>22</v>
      </c>
      <c r="C150" s="5">
        <v>25</v>
      </c>
      <c r="D150" s="3" t="s">
        <v>10</v>
      </c>
      <c r="E150" s="3">
        <v>7</v>
      </c>
      <c r="F150" s="3">
        <v>0</v>
      </c>
      <c r="G150" s="3">
        <f t="shared" ref="G150:H150" si="148">(E150/215)*100</f>
        <v>3.2558139534883721</v>
      </c>
      <c r="H150" s="3">
        <f t="shared" si="148"/>
        <v>0</v>
      </c>
    </row>
    <row r="151" spans="1:8" ht="14.25" customHeight="1" x14ac:dyDescent="0.3">
      <c r="A151" s="4" t="s">
        <v>21</v>
      </c>
      <c r="B151" s="4" t="s">
        <v>22</v>
      </c>
      <c r="C151" s="5">
        <v>30</v>
      </c>
      <c r="D151" s="3" t="s">
        <v>10</v>
      </c>
      <c r="E151" s="3">
        <v>13</v>
      </c>
      <c r="F151" s="3">
        <v>0</v>
      </c>
      <c r="G151" s="3">
        <f t="shared" ref="G151:H151" si="149">(E151/215)*100</f>
        <v>6.0465116279069768</v>
      </c>
      <c r="H151" s="3">
        <f t="shared" si="149"/>
        <v>0</v>
      </c>
    </row>
    <row r="152" spans="1:8" ht="14.25" customHeight="1" x14ac:dyDescent="0.3">
      <c r="A152" s="4" t="s">
        <v>21</v>
      </c>
      <c r="B152" s="4" t="s">
        <v>22</v>
      </c>
      <c r="C152" s="5">
        <v>35</v>
      </c>
      <c r="D152" s="3" t="s">
        <v>10</v>
      </c>
      <c r="E152" s="3">
        <v>10</v>
      </c>
      <c r="F152" s="3">
        <v>0</v>
      </c>
      <c r="G152" s="3">
        <f t="shared" ref="G152:H152" si="150">(E152/215)*100</f>
        <v>4.6511627906976747</v>
      </c>
      <c r="H152" s="3">
        <f t="shared" si="150"/>
        <v>0</v>
      </c>
    </row>
    <row r="153" spans="1:8" ht="14.25" customHeight="1" x14ac:dyDescent="0.3">
      <c r="A153" s="4" t="s">
        <v>21</v>
      </c>
      <c r="B153" s="4" t="s">
        <v>22</v>
      </c>
      <c r="C153" s="5">
        <v>40</v>
      </c>
      <c r="D153" s="3" t="s">
        <v>11</v>
      </c>
      <c r="E153" s="3">
        <v>6</v>
      </c>
      <c r="F153" s="3">
        <v>0</v>
      </c>
      <c r="G153" s="3">
        <f t="shared" ref="G153:H153" si="151">(E153/215)*100</f>
        <v>2.7906976744186047</v>
      </c>
      <c r="H153" s="3">
        <f t="shared" si="151"/>
        <v>0</v>
      </c>
    </row>
    <row r="154" spans="1:8" ht="14.25" customHeight="1" x14ac:dyDescent="0.3">
      <c r="A154" s="4" t="s">
        <v>21</v>
      </c>
      <c r="B154" s="4" t="s">
        <v>22</v>
      </c>
      <c r="C154" s="5">
        <v>45</v>
      </c>
      <c r="D154" s="3" t="s">
        <v>11</v>
      </c>
      <c r="E154" s="3">
        <v>2</v>
      </c>
      <c r="F154" s="3">
        <v>0</v>
      </c>
      <c r="G154" s="3">
        <f t="shared" ref="G154:H154" si="152">(E154/215)*100</f>
        <v>0.93023255813953487</v>
      </c>
      <c r="H154" s="3">
        <f t="shared" si="152"/>
        <v>0</v>
      </c>
    </row>
    <row r="155" spans="1:8" ht="14.25" customHeight="1" x14ac:dyDescent="0.3">
      <c r="A155" s="4" t="s">
        <v>21</v>
      </c>
      <c r="B155" s="4" t="s">
        <v>22</v>
      </c>
      <c r="C155" s="5">
        <v>50</v>
      </c>
      <c r="D155" s="3" t="s">
        <v>11</v>
      </c>
      <c r="E155" s="3">
        <v>3</v>
      </c>
      <c r="F155" s="3">
        <v>0</v>
      </c>
      <c r="G155" s="3">
        <f t="shared" ref="G155:H155" si="153">(E155/215)*100</f>
        <v>1.3953488372093024</v>
      </c>
      <c r="H155" s="3">
        <f t="shared" si="153"/>
        <v>0</v>
      </c>
    </row>
    <row r="156" spans="1:8" ht="14.25" customHeight="1" x14ac:dyDescent="0.3">
      <c r="A156" s="4" t="s">
        <v>21</v>
      </c>
      <c r="B156" s="4" t="s">
        <v>22</v>
      </c>
      <c r="C156" s="5">
        <v>55</v>
      </c>
      <c r="D156" s="3" t="s">
        <v>11</v>
      </c>
      <c r="E156" s="3">
        <v>1</v>
      </c>
      <c r="F156" s="3">
        <v>0</v>
      </c>
      <c r="G156" s="3">
        <f t="shared" ref="G156:H156" si="154">(E156/215)*100</f>
        <v>0.46511627906976744</v>
      </c>
      <c r="H156" s="3">
        <f t="shared" si="154"/>
        <v>0</v>
      </c>
    </row>
    <row r="157" spans="1:8" ht="14.25" customHeight="1" x14ac:dyDescent="0.3">
      <c r="A157" s="4" t="s">
        <v>21</v>
      </c>
      <c r="B157" s="4" t="s">
        <v>22</v>
      </c>
      <c r="C157" s="5">
        <v>60</v>
      </c>
      <c r="D157" s="3" t="s">
        <v>11</v>
      </c>
      <c r="E157" s="3">
        <v>1</v>
      </c>
      <c r="F157" s="3">
        <v>0</v>
      </c>
      <c r="G157" s="3">
        <f t="shared" ref="G157:H157" si="155">(E157/215)*100</f>
        <v>0.46511627906976744</v>
      </c>
      <c r="H157" s="3">
        <f t="shared" si="155"/>
        <v>0</v>
      </c>
    </row>
    <row r="158" spans="1:8" ht="14.25" customHeight="1" x14ac:dyDescent="0.3">
      <c r="A158" s="4" t="s">
        <v>21</v>
      </c>
      <c r="B158" s="4" t="s">
        <v>22</v>
      </c>
      <c r="C158" s="5">
        <v>65</v>
      </c>
      <c r="D158" s="3" t="s">
        <v>11</v>
      </c>
      <c r="E158" s="3">
        <v>1</v>
      </c>
      <c r="F158" s="3">
        <v>1</v>
      </c>
      <c r="G158" s="3">
        <f t="shared" ref="G158:H158" si="156">(E158/215)*100</f>
        <v>0.46511627906976744</v>
      </c>
      <c r="H158" s="3">
        <f t="shared" si="156"/>
        <v>0.46511627906976744</v>
      </c>
    </row>
    <row r="159" spans="1:8" ht="14.25" customHeight="1" x14ac:dyDescent="0.3">
      <c r="A159" s="4" t="s">
        <v>21</v>
      </c>
      <c r="B159" s="4" t="s">
        <v>22</v>
      </c>
      <c r="C159" s="5">
        <v>70</v>
      </c>
      <c r="D159" s="3" t="s">
        <v>11</v>
      </c>
      <c r="E159" s="3">
        <v>5</v>
      </c>
      <c r="F159" s="3">
        <v>0</v>
      </c>
      <c r="G159" s="3">
        <f t="shared" ref="G159:H159" si="157">(E159/215)*100</f>
        <v>2.3255813953488373</v>
      </c>
      <c r="H159" s="3">
        <f t="shared" si="157"/>
        <v>0</v>
      </c>
    </row>
    <row r="160" spans="1:8" ht="14.25" customHeight="1" x14ac:dyDescent="0.3">
      <c r="A160" s="4" t="s">
        <v>21</v>
      </c>
      <c r="B160" s="4" t="s">
        <v>22</v>
      </c>
      <c r="C160" s="5">
        <v>75</v>
      </c>
      <c r="D160" s="3" t="s">
        <v>11</v>
      </c>
      <c r="E160" s="3">
        <v>6</v>
      </c>
      <c r="F160" s="3">
        <v>2</v>
      </c>
      <c r="G160" s="3">
        <f t="shared" ref="G160:H160" si="158">(E160/215)*100</f>
        <v>2.7906976744186047</v>
      </c>
      <c r="H160" s="3">
        <f t="shared" si="158"/>
        <v>0.93023255813953487</v>
      </c>
    </row>
    <row r="161" spans="1:8" ht="14.25" customHeight="1" x14ac:dyDescent="0.3">
      <c r="A161" s="4" t="s">
        <v>21</v>
      </c>
      <c r="B161" s="4" t="s">
        <v>22</v>
      </c>
      <c r="C161" s="5">
        <v>80</v>
      </c>
      <c r="D161" s="3" t="s">
        <v>12</v>
      </c>
      <c r="E161" s="3">
        <v>11</v>
      </c>
      <c r="F161" s="3">
        <v>2</v>
      </c>
      <c r="G161" s="3">
        <f t="shared" ref="G161:H161" si="159">(E161/215)*100</f>
        <v>5.1162790697674421</v>
      </c>
      <c r="H161" s="3">
        <f t="shared" si="159"/>
        <v>0.93023255813953487</v>
      </c>
    </row>
    <row r="162" spans="1:8" ht="14.25" customHeight="1" x14ac:dyDescent="0.3">
      <c r="A162" s="4" t="s">
        <v>21</v>
      </c>
      <c r="B162" s="4" t="s">
        <v>22</v>
      </c>
      <c r="C162" s="5">
        <v>85</v>
      </c>
      <c r="D162" s="3" t="s">
        <v>12</v>
      </c>
      <c r="E162" s="3">
        <v>18</v>
      </c>
      <c r="F162" s="3">
        <v>2</v>
      </c>
      <c r="G162" s="3">
        <f t="shared" ref="G162:H162" si="160">(E162/215)*100</f>
        <v>8.3720930232558146</v>
      </c>
      <c r="H162" s="3">
        <f t="shared" si="160"/>
        <v>0.93023255813953487</v>
      </c>
    </row>
    <row r="163" spans="1:8" ht="14.25" customHeight="1" x14ac:dyDescent="0.3">
      <c r="A163" s="4" t="s">
        <v>21</v>
      </c>
      <c r="B163" s="4" t="s">
        <v>22</v>
      </c>
      <c r="C163" s="5">
        <v>90</v>
      </c>
      <c r="D163" s="3" t="s">
        <v>12</v>
      </c>
      <c r="E163" s="3">
        <v>17</v>
      </c>
      <c r="F163" s="3">
        <v>3</v>
      </c>
      <c r="G163" s="3">
        <f t="shared" ref="G163:H163" si="161">(E163/215)*100</f>
        <v>7.9069767441860463</v>
      </c>
      <c r="H163" s="3">
        <f t="shared" si="161"/>
        <v>1.3953488372093024</v>
      </c>
    </row>
    <row r="164" spans="1:8" ht="14.25" customHeight="1" x14ac:dyDescent="0.3">
      <c r="A164" s="4" t="s">
        <v>21</v>
      </c>
      <c r="B164" s="4" t="s">
        <v>22</v>
      </c>
      <c r="C164" s="5">
        <v>95</v>
      </c>
      <c r="D164" s="3" t="s">
        <v>12</v>
      </c>
      <c r="E164" s="3">
        <v>12</v>
      </c>
      <c r="F164" s="3">
        <v>0</v>
      </c>
      <c r="G164" s="3">
        <f t="shared" ref="G164:H164" si="162">(E164/215)*100</f>
        <v>5.5813953488372094</v>
      </c>
      <c r="H164" s="3">
        <f t="shared" si="162"/>
        <v>0</v>
      </c>
    </row>
    <row r="165" spans="1:8" ht="14.25" customHeight="1" x14ac:dyDescent="0.3">
      <c r="A165" s="4" t="s">
        <v>21</v>
      </c>
      <c r="B165" s="4" t="s">
        <v>22</v>
      </c>
      <c r="C165" s="5">
        <v>100</v>
      </c>
      <c r="D165" s="3" t="s">
        <v>12</v>
      </c>
      <c r="E165" s="3">
        <v>16</v>
      </c>
      <c r="F165" s="3">
        <v>0</v>
      </c>
      <c r="G165" s="3">
        <f t="shared" ref="G165:H165" si="163">(E165/215)*100</f>
        <v>7.441860465116279</v>
      </c>
      <c r="H165" s="3">
        <f t="shared" si="163"/>
        <v>0</v>
      </c>
    </row>
    <row r="166" spans="1:8" ht="14.25" customHeight="1" x14ac:dyDescent="0.3">
      <c r="A166" s="4" t="s">
        <v>21</v>
      </c>
      <c r="B166" s="4" t="s">
        <v>22</v>
      </c>
      <c r="C166" s="5">
        <v>105</v>
      </c>
      <c r="D166" s="3" t="s">
        <v>12</v>
      </c>
      <c r="E166" s="3">
        <v>17</v>
      </c>
      <c r="F166" s="3">
        <v>0</v>
      </c>
      <c r="G166" s="3">
        <f t="shared" ref="G166:H166" si="164">(E166/215)*100</f>
        <v>7.9069767441860463</v>
      </c>
      <c r="H166" s="3">
        <f t="shared" si="164"/>
        <v>0</v>
      </c>
    </row>
    <row r="167" spans="1:8" ht="14.25" customHeight="1" x14ac:dyDescent="0.3">
      <c r="A167" s="4" t="s">
        <v>21</v>
      </c>
      <c r="B167" s="4" t="s">
        <v>22</v>
      </c>
      <c r="C167" s="5">
        <v>110</v>
      </c>
      <c r="D167" s="3" t="s">
        <v>12</v>
      </c>
      <c r="E167" s="3">
        <v>15</v>
      </c>
      <c r="F167" s="3">
        <v>0</v>
      </c>
      <c r="G167" s="3">
        <f t="shared" ref="G167:H167" si="165">(E167/215)*100</f>
        <v>6.9767441860465116</v>
      </c>
      <c r="H167" s="3">
        <f t="shared" si="165"/>
        <v>0</v>
      </c>
    </row>
    <row r="168" spans="1:8" ht="14.25" customHeight="1" x14ac:dyDescent="0.3">
      <c r="A168" s="4" t="s">
        <v>21</v>
      </c>
      <c r="B168" s="4" t="s">
        <v>22</v>
      </c>
      <c r="C168" s="5">
        <v>115</v>
      </c>
      <c r="D168" s="3" t="s">
        <v>12</v>
      </c>
      <c r="E168" s="3">
        <v>10</v>
      </c>
      <c r="F168" s="3">
        <v>0</v>
      </c>
      <c r="G168" s="3">
        <f t="shared" ref="G168:H168" si="166">(E168/215)*100</f>
        <v>4.6511627906976747</v>
      </c>
      <c r="H168" s="3">
        <f t="shared" si="166"/>
        <v>0</v>
      </c>
    </row>
    <row r="169" spans="1:8" ht="14.25" customHeight="1" x14ac:dyDescent="0.3">
      <c r="A169" s="4" t="s">
        <v>21</v>
      </c>
      <c r="B169" s="4" t="s">
        <v>22</v>
      </c>
      <c r="C169" s="5">
        <v>120</v>
      </c>
      <c r="D169" s="3" t="s">
        <v>12</v>
      </c>
      <c r="E169" s="3">
        <v>8</v>
      </c>
      <c r="F169" s="3">
        <v>0</v>
      </c>
      <c r="G169" s="3">
        <f t="shared" ref="G169:H169" si="167">(E169/215)*100</f>
        <v>3.7209302325581395</v>
      </c>
      <c r="H169" s="3">
        <f t="shared" si="167"/>
        <v>0</v>
      </c>
    </row>
    <row r="170" spans="1:8" ht="14.25" customHeight="1" x14ac:dyDescent="0.3">
      <c r="A170" s="4" t="s">
        <v>21</v>
      </c>
      <c r="B170" s="4" t="s">
        <v>22</v>
      </c>
      <c r="C170" s="5">
        <v>125</v>
      </c>
      <c r="D170" s="3" t="s">
        <v>12</v>
      </c>
      <c r="E170" s="3">
        <v>8</v>
      </c>
      <c r="F170" s="3">
        <v>1</v>
      </c>
      <c r="G170" s="3">
        <f t="shared" ref="G170:H170" si="168">(E170/215)*100</f>
        <v>3.7209302325581395</v>
      </c>
      <c r="H170" s="3">
        <f t="shared" si="168"/>
        <v>0.46511627906976744</v>
      </c>
    </row>
    <row r="171" spans="1:8" ht="14.25" customHeight="1" x14ac:dyDescent="0.3">
      <c r="A171" s="4" t="s">
        <v>21</v>
      </c>
      <c r="B171" s="4" t="s">
        <v>22</v>
      </c>
      <c r="C171" s="5">
        <v>130</v>
      </c>
      <c r="D171" s="3" t="s">
        <v>12</v>
      </c>
      <c r="E171" s="3">
        <v>2</v>
      </c>
      <c r="F171" s="3">
        <v>0</v>
      </c>
      <c r="G171" s="3">
        <f t="shared" ref="G171:H171" si="169">(E171/215)*100</f>
        <v>0.93023255813953487</v>
      </c>
      <c r="H171" s="3">
        <f t="shared" si="169"/>
        <v>0</v>
      </c>
    </row>
    <row r="172" spans="1:8" ht="14.25" customHeight="1" x14ac:dyDescent="0.3">
      <c r="A172" s="4" t="s">
        <v>21</v>
      </c>
      <c r="B172" s="4" t="s">
        <v>22</v>
      </c>
      <c r="C172" s="5">
        <v>135</v>
      </c>
      <c r="D172" s="3" t="s">
        <v>12</v>
      </c>
      <c r="E172" s="3">
        <v>1</v>
      </c>
      <c r="F172" s="3">
        <v>0</v>
      </c>
      <c r="G172" s="3">
        <f t="shared" ref="G172:H172" si="170">(E172/215)*100</f>
        <v>0.46511627906976744</v>
      </c>
      <c r="H172" s="3">
        <f t="shared" si="170"/>
        <v>0</v>
      </c>
    </row>
    <row r="173" spans="1:8" ht="14.25" customHeight="1" x14ac:dyDescent="0.3">
      <c r="A173" s="4" t="s">
        <v>21</v>
      </c>
      <c r="B173" s="4" t="s">
        <v>22</v>
      </c>
      <c r="C173" s="5">
        <v>140</v>
      </c>
      <c r="D173" s="3" t="s">
        <v>12</v>
      </c>
      <c r="E173" s="3">
        <v>1</v>
      </c>
      <c r="F173" s="3">
        <v>0</v>
      </c>
      <c r="G173" s="3">
        <f t="shared" ref="G173:H173" si="171">(E173/215)*100</f>
        <v>0.46511627906976744</v>
      </c>
      <c r="H173" s="3">
        <f t="shared" si="171"/>
        <v>0</v>
      </c>
    </row>
    <row r="174" spans="1:8" ht="14.25" customHeight="1" x14ac:dyDescent="0.3">
      <c r="A174" s="4" t="s">
        <v>21</v>
      </c>
      <c r="B174" s="4" t="s">
        <v>22</v>
      </c>
      <c r="C174" s="5">
        <v>145</v>
      </c>
      <c r="D174" s="3" t="s">
        <v>12</v>
      </c>
      <c r="E174" s="3">
        <v>1</v>
      </c>
      <c r="F174" s="3">
        <v>0</v>
      </c>
      <c r="G174" s="3">
        <f t="shared" ref="G174:H174" si="172">(E174/215)*100</f>
        <v>0.46511627906976744</v>
      </c>
      <c r="H174" s="3">
        <f t="shared" si="172"/>
        <v>0</v>
      </c>
    </row>
    <row r="175" spans="1:8" ht="14.25" customHeight="1" x14ac:dyDescent="0.3">
      <c r="A175" s="4" t="s">
        <v>21</v>
      </c>
      <c r="B175" s="4" t="s">
        <v>22</v>
      </c>
      <c r="C175" s="5">
        <v>150</v>
      </c>
      <c r="D175" s="3" t="s">
        <v>12</v>
      </c>
      <c r="E175" s="3">
        <v>0</v>
      </c>
      <c r="F175" s="3">
        <v>0</v>
      </c>
      <c r="G175" s="3">
        <f t="shared" ref="G175:H175" si="173">(E175/215)*100</f>
        <v>0</v>
      </c>
      <c r="H175" s="3">
        <f t="shared" si="173"/>
        <v>0</v>
      </c>
    </row>
    <row r="176" spans="1:8" ht="14.25" customHeight="1" x14ac:dyDescent="0.3">
      <c r="A176" s="4" t="s">
        <v>21</v>
      </c>
      <c r="B176" s="4" t="s">
        <v>22</v>
      </c>
      <c r="C176" s="5">
        <v>155</v>
      </c>
      <c r="D176" s="3" t="s">
        <v>12</v>
      </c>
      <c r="E176" s="3">
        <v>0</v>
      </c>
      <c r="F176" s="3">
        <v>0</v>
      </c>
      <c r="G176" s="3">
        <f t="shared" ref="G176:H176" si="174">(E176/215)*100</f>
        <v>0</v>
      </c>
      <c r="H176" s="3">
        <f t="shared" si="174"/>
        <v>0</v>
      </c>
    </row>
    <row r="177" spans="1:8" ht="14.25" customHeight="1" x14ac:dyDescent="0.3">
      <c r="A177" s="4" t="s">
        <v>21</v>
      </c>
      <c r="B177" s="4" t="s">
        <v>22</v>
      </c>
      <c r="C177" s="5">
        <v>160</v>
      </c>
      <c r="D177" s="3" t="s">
        <v>12</v>
      </c>
      <c r="E177" s="3">
        <v>3</v>
      </c>
      <c r="F177" s="3">
        <v>0</v>
      </c>
      <c r="G177" s="3">
        <f t="shared" ref="G177:H177" si="175">(E177/215)*100</f>
        <v>1.3953488372093024</v>
      </c>
      <c r="H177" s="3">
        <f t="shared" si="175"/>
        <v>0</v>
      </c>
    </row>
    <row r="178" spans="1:8" ht="14.25" customHeight="1" x14ac:dyDescent="0.3">
      <c r="A178" s="4" t="s">
        <v>21</v>
      </c>
      <c r="B178" s="4" t="s">
        <v>22</v>
      </c>
      <c r="C178" s="5">
        <v>165</v>
      </c>
      <c r="D178" s="3" t="s">
        <v>12</v>
      </c>
      <c r="E178" s="3">
        <v>0</v>
      </c>
      <c r="F178" s="3">
        <v>0</v>
      </c>
      <c r="G178" s="3">
        <f t="shared" ref="G178:H178" si="176">(E178/215)*100</f>
        <v>0</v>
      </c>
      <c r="H178" s="3">
        <f t="shared" si="176"/>
        <v>0</v>
      </c>
    </row>
    <row r="179" spans="1:8" ht="14.25" customHeight="1" x14ac:dyDescent="0.3">
      <c r="A179" s="4" t="s">
        <v>21</v>
      </c>
      <c r="B179" s="4" t="s">
        <v>22</v>
      </c>
      <c r="C179" s="5">
        <v>170</v>
      </c>
      <c r="D179" s="3" t="s">
        <v>12</v>
      </c>
      <c r="E179" s="3">
        <v>0</v>
      </c>
      <c r="F179" s="3">
        <v>0</v>
      </c>
      <c r="G179" s="3">
        <f t="shared" ref="G179:H179" si="177">(E179/215)*100</f>
        <v>0</v>
      </c>
      <c r="H179" s="3">
        <f t="shared" si="177"/>
        <v>0</v>
      </c>
    </row>
    <row r="180" spans="1:8" ht="14.25" customHeight="1" x14ac:dyDescent="0.3">
      <c r="A180" s="4" t="s">
        <v>21</v>
      </c>
      <c r="B180" s="4" t="s">
        <v>22</v>
      </c>
      <c r="C180" s="5">
        <v>175</v>
      </c>
      <c r="D180" s="3" t="s">
        <v>12</v>
      </c>
      <c r="E180" s="3">
        <v>1</v>
      </c>
      <c r="F180" s="3">
        <v>0</v>
      </c>
      <c r="G180" s="3">
        <f t="shared" ref="G180:H180" si="178">(E180/215)*100</f>
        <v>0.46511627906976744</v>
      </c>
      <c r="H180" s="3">
        <f t="shared" si="178"/>
        <v>0</v>
      </c>
    </row>
    <row r="181" spans="1:8" ht="14.25" customHeight="1" x14ac:dyDescent="0.3">
      <c r="A181" s="4" t="s">
        <v>21</v>
      </c>
      <c r="B181" s="4" t="s">
        <v>22</v>
      </c>
      <c r="C181" s="6" t="s">
        <v>14</v>
      </c>
      <c r="D181" s="3" t="s">
        <v>12</v>
      </c>
      <c r="E181" s="3">
        <v>0</v>
      </c>
      <c r="F181" s="3">
        <v>0</v>
      </c>
      <c r="G181" s="3">
        <f t="shared" ref="G181:H181" si="179">(E181/215)*100</f>
        <v>0</v>
      </c>
      <c r="H181" s="3">
        <f t="shared" si="179"/>
        <v>0</v>
      </c>
    </row>
    <row r="182" spans="1:8" ht="14.25" customHeight="1" x14ac:dyDescent="0.3">
      <c r="A182" s="4" t="s">
        <v>23</v>
      </c>
      <c r="B182" s="4" t="s">
        <v>24</v>
      </c>
      <c r="C182" s="5">
        <v>5</v>
      </c>
      <c r="D182" s="3" t="s">
        <v>10</v>
      </c>
      <c r="E182" s="3">
        <v>0</v>
      </c>
      <c r="F182" s="3">
        <v>0</v>
      </c>
      <c r="G182" s="3">
        <f t="shared" ref="G182:H182" si="180">(E182/220)*100</f>
        <v>0</v>
      </c>
      <c r="H182" s="3">
        <f t="shared" si="180"/>
        <v>0</v>
      </c>
    </row>
    <row r="183" spans="1:8" ht="14.25" customHeight="1" x14ac:dyDescent="0.3">
      <c r="A183" s="4" t="s">
        <v>23</v>
      </c>
      <c r="B183" s="4" t="s">
        <v>24</v>
      </c>
      <c r="C183" s="5">
        <v>10</v>
      </c>
      <c r="D183" s="3" t="s">
        <v>10</v>
      </c>
      <c r="E183" s="3">
        <v>0</v>
      </c>
      <c r="F183" s="3">
        <v>0</v>
      </c>
      <c r="G183" s="3">
        <f t="shared" ref="G183:H183" si="181">(E183/220)*100</f>
        <v>0</v>
      </c>
      <c r="H183" s="3">
        <f t="shared" si="181"/>
        <v>0</v>
      </c>
    </row>
    <row r="184" spans="1:8" ht="14.25" customHeight="1" x14ac:dyDescent="0.3">
      <c r="A184" s="4" t="s">
        <v>23</v>
      </c>
      <c r="B184" s="4" t="s">
        <v>24</v>
      </c>
      <c r="C184" s="5">
        <v>15</v>
      </c>
      <c r="D184" s="3" t="s">
        <v>10</v>
      </c>
      <c r="E184" s="3">
        <v>3</v>
      </c>
      <c r="F184" s="3">
        <v>0</v>
      </c>
      <c r="G184" s="3">
        <f t="shared" ref="G184:H184" si="182">(E184/220)*100</f>
        <v>1.3636363636363635</v>
      </c>
      <c r="H184" s="3">
        <f t="shared" si="182"/>
        <v>0</v>
      </c>
    </row>
    <row r="185" spans="1:8" ht="14.25" customHeight="1" x14ac:dyDescent="0.3">
      <c r="A185" s="4" t="s">
        <v>23</v>
      </c>
      <c r="B185" s="4" t="s">
        <v>24</v>
      </c>
      <c r="C185" s="5">
        <v>20</v>
      </c>
      <c r="D185" s="3" t="s">
        <v>10</v>
      </c>
      <c r="E185" s="3">
        <v>5</v>
      </c>
      <c r="F185" s="3">
        <v>1</v>
      </c>
      <c r="G185" s="3">
        <f t="shared" ref="G185:H185" si="183">(E185/220)*100</f>
        <v>2.2727272727272729</v>
      </c>
      <c r="H185" s="3">
        <f t="shared" si="183"/>
        <v>0.45454545454545453</v>
      </c>
    </row>
    <row r="186" spans="1:8" ht="14.25" customHeight="1" x14ac:dyDescent="0.3">
      <c r="A186" s="4" t="s">
        <v>23</v>
      </c>
      <c r="B186" s="4" t="s">
        <v>24</v>
      </c>
      <c r="C186" s="5">
        <v>25</v>
      </c>
      <c r="D186" s="3" t="s">
        <v>10</v>
      </c>
      <c r="E186" s="3">
        <v>23</v>
      </c>
      <c r="F186" s="3">
        <v>0</v>
      </c>
      <c r="G186" s="3">
        <f t="shared" ref="G186:H186" si="184">(E186/220)*100</f>
        <v>10.454545454545453</v>
      </c>
      <c r="H186" s="3">
        <f t="shared" si="184"/>
        <v>0</v>
      </c>
    </row>
    <row r="187" spans="1:8" ht="14.25" customHeight="1" x14ac:dyDescent="0.3">
      <c r="A187" s="4" t="s">
        <v>23</v>
      </c>
      <c r="B187" s="4" t="s">
        <v>24</v>
      </c>
      <c r="C187" s="5">
        <v>30</v>
      </c>
      <c r="D187" s="3" t="s">
        <v>10</v>
      </c>
      <c r="E187" s="3">
        <v>19</v>
      </c>
      <c r="F187" s="3">
        <v>0</v>
      </c>
      <c r="G187" s="3">
        <f t="shared" ref="G187:H187" si="185">(E187/220)*100</f>
        <v>8.6363636363636367</v>
      </c>
      <c r="H187" s="3">
        <f t="shared" si="185"/>
        <v>0</v>
      </c>
    </row>
    <row r="188" spans="1:8" ht="14.25" customHeight="1" x14ac:dyDescent="0.3">
      <c r="A188" s="4" t="s">
        <v>23</v>
      </c>
      <c r="B188" s="4" t="s">
        <v>24</v>
      </c>
      <c r="C188" s="5">
        <v>35</v>
      </c>
      <c r="D188" s="3" t="s">
        <v>10</v>
      </c>
      <c r="E188" s="3">
        <v>29</v>
      </c>
      <c r="F188" s="3">
        <v>1</v>
      </c>
      <c r="G188" s="3">
        <f t="shared" ref="G188:H188" si="186">(E188/220)*100</f>
        <v>13.18181818181818</v>
      </c>
      <c r="H188" s="3">
        <f t="shared" si="186"/>
        <v>0.45454545454545453</v>
      </c>
    </row>
    <row r="189" spans="1:8" ht="14.25" customHeight="1" x14ac:dyDescent="0.3">
      <c r="A189" s="4" t="s">
        <v>23</v>
      </c>
      <c r="B189" s="4" t="s">
        <v>24</v>
      </c>
      <c r="C189" s="5">
        <v>40</v>
      </c>
      <c r="D189" s="3" t="s">
        <v>11</v>
      </c>
      <c r="E189" s="3">
        <v>13</v>
      </c>
      <c r="F189" s="3">
        <v>0</v>
      </c>
      <c r="G189" s="3">
        <f t="shared" ref="G189:H189" si="187">(E189/220)*100</f>
        <v>5.9090909090909092</v>
      </c>
      <c r="H189" s="3">
        <f t="shared" si="187"/>
        <v>0</v>
      </c>
    </row>
    <row r="190" spans="1:8" ht="14.25" customHeight="1" x14ac:dyDescent="0.3">
      <c r="A190" s="4" t="s">
        <v>23</v>
      </c>
      <c r="B190" s="4" t="s">
        <v>24</v>
      </c>
      <c r="C190" s="5">
        <v>45</v>
      </c>
      <c r="D190" s="3" t="s">
        <v>11</v>
      </c>
      <c r="E190" s="3">
        <v>7</v>
      </c>
      <c r="F190" s="3">
        <v>0</v>
      </c>
      <c r="G190" s="3">
        <f t="shared" ref="G190:H190" si="188">(E190/220)*100</f>
        <v>3.1818181818181817</v>
      </c>
      <c r="H190" s="3">
        <f t="shared" si="188"/>
        <v>0</v>
      </c>
    </row>
    <row r="191" spans="1:8" ht="14.25" customHeight="1" x14ac:dyDescent="0.3">
      <c r="A191" s="4" t="s">
        <v>23</v>
      </c>
      <c r="B191" s="4" t="s">
        <v>24</v>
      </c>
      <c r="C191" s="5">
        <v>50</v>
      </c>
      <c r="D191" s="3" t="s">
        <v>11</v>
      </c>
      <c r="E191" s="3">
        <v>5</v>
      </c>
      <c r="F191" s="3">
        <v>1</v>
      </c>
      <c r="G191" s="3">
        <f t="shared" ref="G191:H191" si="189">(E191/220)*100</f>
        <v>2.2727272727272729</v>
      </c>
      <c r="H191" s="3">
        <f t="shared" si="189"/>
        <v>0.45454545454545453</v>
      </c>
    </row>
    <row r="192" spans="1:8" ht="14.25" customHeight="1" x14ac:dyDescent="0.3">
      <c r="A192" s="4" t="s">
        <v>23</v>
      </c>
      <c r="B192" s="4" t="s">
        <v>24</v>
      </c>
      <c r="C192" s="5">
        <v>55</v>
      </c>
      <c r="D192" s="3" t="s">
        <v>11</v>
      </c>
      <c r="E192" s="3">
        <v>3</v>
      </c>
      <c r="F192" s="3">
        <v>0</v>
      </c>
      <c r="G192" s="3">
        <f t="shared" ref="G192:H192" si="190">(E192/220)*100</f>
        <v>1.3636363636363635</v>
      </c>
      <c r="H192" s="3">
        <f t="shared" si="190"/>
        <v>0</v>
      </c>
    </row>
    <row r="193" spans="1:8" ht="14.25" customHeight="1" x14ac:dyDescent="0.3">
      <c r="A193" s="4" t="s">
        <v>23</v>
      </c>
      <c r="B193" s="4" t="s">
        <v>24</v>
      </c>
      <c r="C193" s="5">
        <v>60</v>
      </c>
      <c r="D193" s="3" t="s">
        <v>11</v>
      </c>
      <c r="E193" s="3">
        <v>2</v>
      </c>
      <c r="F193" s="3">
        <v>0</v>
      </c>
      <c r="G193" s="3">
        <f t="shared" ref="G193:H193" si="191">(E193/220)*100</f>
        <v>0.90909090909090906</v>
      </c>
      <c r="H193" s="3">
        <f t="shared" si="191"/>
        <v>0</v>
      </c>
    </row>
    <row r="194" spans="1:8" ht="14.25" customHeight="1" x14ac:dyDescent="0.3">
      <c r="A194" s="4" t="s">
        <v>23</v>
      </c>
      <c r="B194" s="4" t="s">
        <v>24</v>
      </c>
      <c r="C194" s="5">
        <v>65</v>
      </c>
      <c r="D194" s="3" t="s">
        <v>11</v>
      </c>
      <c r="E194" s="3">
        <v>3</v>
      </c>
      <c r="F194" s="3">
        <v>0</v>
      </c>
      <c r="G194" s="3">
        <f t="shared" ref="G194:H194" si="192">(E194/220)*100</f>
        <v>1.3636363636363635</v>
      </c>
      <c r="H194" s="3">
        <f t="shared" si="192"/>
        <v>0</v>
      </c>
    </row>
    <row r="195" spans="1:8" ht="14.25" customHeight="1" x14ac:dyDescent="0.3">
      <c r="A195" s="4" t="s">
        <v>23</v>
      </c>
      <c r="B195" s="4" t="s">
        <v>24</v>
      </c>
      <c r="C195" s="5">
        <v>70</v>
      </c>
      <c r="D195" s="3" t="s">
        <v>11</v>
      </c>
      <c r="E195" s="3">
        <v>3</v>
      </c>
      <c r="F195" s="3">
        <v>0</v>
      </c>
      <c r="G195" s="3">
        <f t="shared" ref="G195:H195" si="193">(E195/220)*100</f>
        <v>1.3636363636363635</v>
      </c>
      <c r="H195" s="3">
        <f t="shared" si="193"/>
        <v>0</v>
      </c>
    </row>
    <row r="196" spans="1:8" ht="14.25" customHeight="1" x14ac:dyDescent="0.3">
      <c r="A196" s="4" t="s">
        <v>23</v>
      </c>
      <c r="B196" s="4" t="s">
        <v>24</v>
      </c>
      <c r="C196" s="5">
        <v>75</v>
      </c>
      <c r="D196" s="3" t="s">
        <v>11</v>
      </c>
      <c r="E196" s="3">
        <v>9</v>
      </c>
      <c r="F196" s="3">
        <v>1</v>
      </c>
      <c r="G196" s="3">
        <f t="shared" ref="G196:H196" si="194">(E196/220)*100</f>
        <v>4.0909090909090908</v>
      </c>
      <c r="H196" s="3">
        <f t="shared" si="194"/>
        <v>0.45454545454545453</v>
      </c>
    </row>
    <row r="197" spans="1:8" ht="14.25" customHeight="1" x14ac:dyDescent="0.3">
      <c r="A197" s="4" t="s">
        <v>23</v>
      </c>
      <c r="B197" s="4" t="s">
        <v>24</v>
      </c>
      <c r="C197" s="5">
        <v>80</v>
      </c>
      <c r="D197" s="3" t="s">
        <v>12</v>
      </c>
      <c r="E197" s="3">
        <v>7</v>
      </c>
      <c r="F197" s="3">
        <v>1</v>
      </c>
      <c r="G197" s="3">
        <f t="shared" ref="G197:H197" si="195">(E197/220)*100</f>
        <v>3.1818181818181817</v>
      </c>
      <c r="H197" s="3">
        <f t="shared" si="195"/>
        <v>0.45454545454545453</v>
      </c>
    </row>
    <row r="198" spans="1:8" ht="14.25" customHeight="1" x14ac:dyDescent="0.3">
      <c r="A198" s="4" t="s">
        <v>23</v>
      </c>
      <c r="B198" s="4" t="s">
        <v>24</v>
      </c>
      <c r="C198" s="5">
        <v>85</v>
      </c>
      <c r="D198" s="3" t="s">
        <v>12</v>
      </c>
      <c r="E198" s="3">
        <v>8</v>
      </c>
      <c r="F198" s="3">
        <v>2</v>
      </c>
      <c r="G198" s="3">
        <f t="shared" ref="G198:H198" si="196">(E198/220)*100</f>
        <v>3.6363636363636362</v>
      </c>
      <c r="H198" s="3">
        <f t="shared" si="196"/>
        <v>0.90909090909090906</v>
      </c>
    </row>
    <row r="199" spans="1:8" ht="14.25" customHeight="1" x14ac:dyDescent="0.3">
      <c r="A199" s="4" t="s">
        <v>23</v>
      </c>
      <c r="B199" s="4" t="s">
        <v>24</v>
      </c>
      <c r="C199" s="5">
        <v>90</v>
      </c>
      <c r="D199" s="3" t="s">
        <v>12</v>
      </c>
      <c r="E199" s="3">
        <v>8</v>
      </c>
      <c r="F199" s="3">
        <v>0</v>
      </c>
      <c r="G199" s="3">
        <f t="shared" ref="G199:H199" si="197">(E199/220)*100</f>
        <v>3.6363636363636362</v>
      </c>
      <c r="H199" s="3">
        <f t="shared" si="197"/>
        <v>0</v>
      </c>
    </row>
    <row r="200" spans="1:8" ht="14.25" customHeight="1" x14ac:dyDescent="0.3">
      <c r="A200" s="4" t="s">
        <v>23</v>
      </c>
      <c r="B200" s="4" t="s">
        <v>24</v>
      </c>
      <c r="C200" s="5">
        <v>95</v>
      </c>
      <c r="D200" s="3" t="s">
        <v>12</v>
      </c>
      <c r="E200" s="3">
        <v>19</v>
      </c>
      <c r="F200" s="3">
        <v>1</v>
      </c>
      <c r="G200" s="3">
        <f t="shared" ref="G200:H200" si="198">(E200/220)*100</f>
        <v>8.6363636363636367</v>
      </c>
      <c r="H200" s="3">
        <f t="shared" si="198"/>
        <v>0.45454545454545453</v>
      </c>
    </row>
    <row r="201" spans="1:8" ht="14.25" customHeight="1" x14ac:dyDescent="0.3">
      <c r="A201" s="4" t="s">
        <v>23</v>
      </c>
      <c r="B201" s="4" t="s">
        <v>24</v>
      </c>
      <c r="C201" s="5">
        <v>100</v>
      </c>
      <c r="D201" s="3" t="s">
        <v>12</v>
      </c>
      <c r="E201" s="3">
        <v>6</v>
      </c>
      <c r="F201" s="3">
        <v>1</v>
      </c>
      <c r="G201" s="3">
        <f t="shared" ref="G201:H201" si="199">(E201/220)*100</f>
        <v>2.7272727272727271</v>
      </c>
      <c r="H201" s="3">
        <f t="shared" si="199"/>
        <v>0.45454545454545453</v>
      </c>
    </row>
    <row r="202" spans="1:8" ht="14.25" customHeight="1" x14ac:dyDescent="0.3">
      <c r="A202" s="4" t="s">
        <v>23</v>
      </c>
      <c r="B202" s="4" t="s">
        <v>24</v>
      </c>
      <c r="C202" s="5">
        <v>105</v>
      </c>
      <c r="D202" s="3" t="s">
        <v>12</v>
      </c>
      <c r="E202" s="3">
        <v>9</v>
      </c>
      <c r="F202" s="3">
        <v>0</v>
      </c>
      <c r="G202" s="3">
        <f t="shared" ref="G202:H202" si="200">(E202/220)*100</f>
        <v>4.0909090909090908</v>
      </c>
      <c r="H202" s="3">
        <f t="shared" si="200"/>
        <v>0</v>
      </c>
    </row>
    <row r="203" spans="1:8" ht="14.25" customHeight="1" x14ac:dyDescent="0.3">
      <c r="A203" s="4" t="s">
        <v>23</v>
      </c>
      <c r="B203" s="4" t="s">
        <v>24</v>
      </c>
      <c r="C203" s="5">
        <v>110</v>
      </c>
      <c r="D203" s="3" t="s">
        <v>12</v>
      </c>
      <c r="E203" s="3">
        <v>10</v>
      </c>
      <c r="F203" s="3">
        <v>0</v>
      </c>
      <c r="G203" s="3">
        <f t="shared" ref="G203:H203" si="201">(E203/220)*100</f>
        <v>4.5454545454545459</v>
      </c>
      <c r="H203" s="3">
        <f t="shared" si="201"/>
        <v>0</v>
      </c>
    </row>
    <row r="204" spans="1:8" ht="14.25" customHeight="1" x14ac:dyDescent="0.3">
      <c r="A204" s="4" t="s">
        <v>23</v>
      </c>
      <c r="B204" s="4" t="s">
        <v>24</v>
      </c>
      <c r="C204" s="5">
        <v>115</v>
      </c>
      <c r="D204" s="3" t="s">
        <v>12</v>
      </c>
      <c r="E204" s="3">
        <v>0</v>
      </c>
      <c r="F204" s="3">
        <v>0</v>
      </c>
      <c r="G204" s="3">
        <f t="shared" ref="G204:H204" si="202">(E204/220)*100</f>
        <v>0</v>
      </c>
      <c r="H204" s="3">
        <f t="shared" si="202"/>
        <v>0</v>
      </c>
    </row>
    <row r="205" spans="1:8" ht="14.25" customHeight="1" x14ac:dyDescent="0.3">
      <c r="A205" s="4" t="s">
        <v>23</v>
      </c>
      <c r="B205" s="4" t="s">
        <v>24</v>
      </c>
      <c r="C205" s="5">
        <v>120</v>
      </c>
      <c r="D205" s="3" t="s">
        <v>12</v>
      </c>
      <c r="E205" s="3">
        <v>8</v>
      </c>
      <c r="F205" s="3">
        <v>1</v>
      </c>
      <c r="G205" s="3">
        <f t="shared" ref="G205:H205" si="203">(E205/220)*100</f>
        <v>3.6363636363636362</v>
      </c>
      <c r="H205" s="3">
        <f t="shared" si="203"/>
        <v>0.45454545454545453</v>
      </c>
    </row>
    <row r="206" spans="1:8" ht="14.25" customHeight="1" x14ac:dyDescent="0.3">
      <c r="A206" s="4" t="s">
        <v>23</v>
      </c>
      <c r="B206" s="4" t="s">
        <v>24</v>
      </c>
      <c r="C206" s="5">
        <v>125</v>
      </c>
      <c r="D206" s="3" t="s">
        <v>12</v>
      </c>
      <c r="E206" s="3">
        <v>3</v>
      </c>
      <c r="F206" s="3">
        <v>0</v>
      </c>
      <c r="G206" s="3">
        <f t="shared" ref="G206:H206" si="204">(E206/220)*100</f>
        <v>1.3636363636363635</v>
      </c>
      <c r="H206" s="3">
        <f t="shared" si="204"/>
        <v>0</v>
      </c>
    </row>
    <row r="207" spans="1:8" ht="14.25" customHeight="1" x14ac:dyDescent="0.3">
      <c r="A207" s="4" t="s">
        <v>23</v>
      </c>
      <c r="B207" s="4" t="s">
        <v>24</v>
      </c>
      <c r="C207" s="5">
        <v>130</v>
      </c>
      <c r="D207" s="3" t="s">
        <v>12</v>
      </c>
      <c r="E207" s="3">
        <v>0</v>
      </c>
      <c r="F207" s="3">
        <v>1</v>
      </c>
      <c r="G207" s="3">
        <f t="shared" ref="G207:H207" si="205">(E207/220)*100</f>
        <v>0</v>
      </c>
      <c r="H207" s="3">
        <f t="shared" si="205"/>
        <v>0.45454545454545453</v>
      </c>
    </row>
    <row r="208" spans="1:8" ht="14.25" customHeight="1" x14ac:dyDescent="0.3">
      <c r="A208" s="4" t="s">
        <v>23</v>
      </c>
      <c r="B208" s="4" t="s">
        <v>24</v>
      </c>
      <c r="C208" s="5">
        <v>135</v>
      </c>
      <c r="D208" s="3" t="s">
        <v>12</v>
      </c>
      <c r="E208" s="3">
        <v>2</v>
      </c>
      <c r="F208" s="3">
        <v>0</v>
      </c>
      <c r="G208" s="3">
        <f t="shared" ref="G208:H208" si="206">(E208/220)*100</f>
        <v>0.90909090909090906</v>
      </c>
      <c r="H208" s="3">
        <f t="shared" si="206"/>
        <v>0</v>
      </c>
    </row>
    <row r="209" spans="1:8" ht="14.25" customHeight="1" x14ac:dyDescent="0.3">
      <c r="A209" s="4" t="s">
        <v>23</v>
      </c>
      <c r="B209" s="4" t="s">
        <v>24</v>
      </c>
      <c r="C209" s="5">
        <v>140</v>
      </c>
      <c r="D209" s="3" t="s">
        <v>12</v>
      </c>
      <c r="E209" s="3">
        <v>1</v>
      </c>
      <c r="F209" s="3">
        <v>0</v>
      </c>
      <c r="G209" s="3">
        <f t="shared" ref="G209:H209" si="207">(E209/220)*100</f>
        <v>0.45454545454545453</v>
      </c>
      <c r="H209" s="3">
        <f t="shared" si="207"/>
        <v>0</v>
      </c>
    </row>
    <row r="210" spans="1:8" ht="14.25" customHeight="1" x14ac:dyDescent="0.3">
      <c r="A210" s="4" t="s">
        <v>23</v>
      </c>
      <c r="B210" s="4" t="s">
        <v>24</v>
      </c>
      <c r="C210" s="5">
        <v>145</v>
      </c>
      <c r="D210" s="3" t="s">
        <v>12</v>
      </c>
      <c r="E210" s="3">
        <v>2</v>
      </c>
      <c r="F210" s="3">
        <v>0</v>
      </c>
      <c r="G210" s="3">
        <f t="shared" ref="G210:H210" si="208">(E210/220)*100</f>
        <v>0.90909090909090906</v>
      </c>
      <c r="H210" s="3">
        <f t="shared" si="208"/>
        <v>0</v>
      </c>
    </row>
    <row r="211" spans="1:8" ht="14.25" customHeight="1" x14ac:dyDescent="0.3">
      <c r="A211" s="4" t="s">
        <v>23</v>
      </c>
      <c r="B211" s="4" t="s">
        <v>24</v>
      </c>
      <c r="C211" s="5">
        <v>150</v>
      </c>
      <c r="D211" s="3" t="s">
        <v>12</v>
      </c>
      <c r="E211" s="3">
        <v>0</v>
      </c>
      <c r="F211" s="3">
        <v>0</v>
      </c>
      <c r="G211" s="3">
        <f t="shared" ref="G211:H211" si="209">(E211/220)*100</f>
        <v>0</v>
      </c>
      <c r="H211" s="3">
        <f t="shared" si="209"/>
        <v>0</v>
      </c>
    </row>
    <row r="212" spans="1:8" ht="14.25" customHeight="1" x14ac:dyDescent="0.3">
      <c r="A212" s="4" t="s">
        <v>23</v>
      </c>
      <c r="B212" s="4" t="s">
        <v>24</v>
      </c>
      <c r="C212" s="5">
        <v>155</v>
      </c>
      <c r="D212" s="3" t="s">
        <v>12</v>
      </c>
      <c r="E212" s="3">
        <v>1</v>
      </c>
      <c r="F212" s="3">
        <v>0</v>
      </c>
      <c r="G212" s="3">
        <f t="shared" ref="G212:H212" si="210">(E212/220)*100</f>
        <v>0.45454545454545453</v>
      </c>
      <c r="H212" s="3">
        <f t="shared" si="210"/>
        <v>0</v>
      </c>
    </row>
    <row r="213" spans="1:8" ht="14.25" customHeight="1" x14ac:dyDescent="0.3">
      <c r="A213" s="4" t="s">
        <v>23</v>
      </c>
      <c r="B213" s="4" t="s">
        <v>24</v>
      </c>
      <c r="C213" s="5">
        <v>160</v>
      </c>
      <c r="D213" s="3" t="s">
        <v>12</v>
      </c>
      <c r="E213" s="3">
        <v>0</v>
      </c>
      <c r="F213" s="3">
        <v>0</v>
      </c>
      <c r="G213" s="3">
        <f t="shared" ref="G213:H213" si="211">(E213/220)*100</f>
        <v>0</v>
      </c>
      <c r="H213" s="3">
        <f t="shared" si="211"/>
        <v>0</v>
      </c>
    </row>
    <row r="214" spans="1:8" ht="14.25" customHeight="1" x14ac:dyDescent="0.3">
      <c r="A214" s="4" t="s">
        <v>23</v>
      </c>
      <c r="B214" s="4" t="s">
        <v>24</v>
      </c>
      <c r="C214" s="5">
        <v>165</v>
      </c>
      <c r="D214" s="3" t="s">
        <v>12</v>
      </c>
      <c r="E214" s="3">
        <v>1</v>
      </c>
      <c r="F214" s="3">
        <v>0</v>
      </c>
      <c r="G214" s="3">
        <f t="shared" ref="G214:H214" si="212">(E214/220)*100</f>
        <v>0.45454545454545453</v>
      </c>
      <c r="H214" s="3">
        <f t="shared" si="212"/>
        <v>0</v>
      </c>
    </row>
    <row r="215" spans="1:8" ht="14.25" customHeight="1" x14ac:dyDescent="0.3">
      <c r="A215" s="4" t="s">
        <v>23</v>
      </c>
      <c r="B215" s="4" t="s">
        <v>24</v>
      </c>
      <c r="C215" s="5">
        <v>170</v>
      </c>
      <c r="D215" s="3" t="s">
        <v>12</v>
      </c>
      <c r="E215" s="3">
        <v>0</v>
      </c>
      <c r="F215" s="3">
        <v>0</v>
      </c>
      <c r="G215" s="3">
        <f t="shared" ref="G215:H215" si="213">(E215/220)*100</f>
        <v>0</v>
      </c>
      <c r="H215" s="3">
        <f t="shared" si="213"/>
        <v>0</v>
      </c>
    </row>
    <row r="216" spans="1:8" ht="14.25" customHeight="1" x14ac:dyDescent="0.3">
      <c r="A216" s="4" t="s">
        <v>23</v>
      </c>
      <c r="B216" s="4" t="s">
        <v>24</v>
      </c>
      <c r="C216" s="5">
        <v>175</v>
      </c>
      <c r="D216" s="3" t="s">
        <v>12</v>
      </c>
      <c r="E216" s="3">
        <v>0</v>
      </c>
      <c r="F216" s="3">
        <v>0</v>
      </c>
      <c r="G216" s="3">
        <f t="shared" ref="G216:H216" si="214">(E216/220)*100</f>
        <v>0</v>
      </c>
      <c r="H216" s="3">
        <f t="shared" si="214"/>
        <v>0</v>
      </c>
    </row>
    <row r="217" spans="1:8" ht="14.25" customHeight="1" x14ac:dyDescent="0.3">
      <c r="A217" s="4" t="s">
        <v>23</v>
      </c>
      <c r="B217" s="4" t="s">
        <v>24</v>
      </c>
      <c r="C217" s="5" t="s">
        <v>14</v>
      </c>
      <c r="D217" s="3" t="s">
        <v>12</v>
      </c>
      <c r="E217" s="3">
        <v>0</v>
      </c>
      <c r="F217" s="3">
        <v>0</v>
      </c>
      <c r="G217" s="3">
        <f t="shared" ref="G217:H217" si="215">(E217/220)*100</f>
        <v>0</v>
      </c>
      <c r="H217" s="3">
        <f t="shared" si="215"/>
        <v>0</v>
      </c>
    </row>
    <row r="218" spans="1:8" ht="14.25" customHeight="1" x14ac:dyDescent="0.3">
      <c r="A218" s="4" t="s">
        <v>25</v>
      </c>
      <c r="B218" s="4" t="s">
        <v>26</v>
      </c>
      <c r="C218" s="5">
        <v>5</v>
      </c>
      <c r="D218" s="3" t="s">
        <v>10</v>
      </c>
      <c r="E218" s="3">
        <v>0</v>
      </c>
      <c r="F218" s="3">
        <v>0</v>
      </c>
      <c r="G218" s="3">
        <f t="shared" ref="G218:H218" si="216">(E218/272)*100</f>
        <v>0</v>
      </c>
      <c r="H218" s="3">
        <f t="shared" si="216"/>
        <v>0</v>
      </c>
    </row>
    <row r="219" spans="1:8" ht="14.25" customHeight="1" x14ac:dyDescent="0.3">
      <c r="A219" s="4" t="s">
        <v>25</v>
      </c>
      <c r="B219" s="4" t="s">
        <v>26</v>
      </c>
      <c r="C219" s="5">
        <v>10</v>
      </c>
      <c r="D219" s="3" t="s">
        <v>10</v>
      </c>
      <c r="E219" s="3">
        <v>1</v>
      </c>
      <c r="F219" s="3">
        <v>1</v>
      </c>
      <c r="G219" s="3">
        <f t="shared" ref="G219:H219" si="217">(E219/272)*100</f>
        <v>0.36764705882352938</v>
      </c>
      <c r="H219" s="3">
        <f t="shared" si="217"/>
        <v>0.36764705882352938</v>
      </c>
    </row>
    <row r="220" spans="1:8" ht="14.25" customHeight="1" x14ac:dyDescent="0.3">
      <c r="A220" s="4" t="s">
        <v>25</v>
      </c>
      <c r="B220" s="4" t="s">
        <v>26</v>
      </c>
      <c r="C220" s="5">
        <v>15</v>
      </c>
      <c r="D220" s="3" t="s">
        <v>10</v>
      </c>
      <c r="E220" s="3">
        <v>4</v>
      </c>
      <c r="F220" s="3">
        <v>0</v>
      </c>
      <c r="G220" s="3">
        <f t="shared" ref="G220:H220" si="218">(E220/272)*100</f>
        <v>1.4705882352941175</v>
      </c>
      <c r="H220" s="3">
        <f t="shared" si="218"/>
        <v>0</v>
      </c>
    </row>
    <row r="221" spans="1:8" ht="14.25" customHeight="1" x14ac:dyDescent="0.3">
      <c r="A221" s="4" t="s">
        <v>25</v>
      </c>
      <c r="B221" s="4" t="s">
        <v>26</v>
      </c>
      <c r="C221" s="5">
        <v>20</v>
      </c>
      <c r="D221" s="3" t="s">
        <v>10</v>
      </c>
      <c r="E221" s="3">
        <v>20</v>
      </c>
      <c r="F221" s="3">
        <v>0</v>
      </c>
      <c r="G221" s="3">
        <f t="shared" ref="G221:H221" si="219">(E221/272)*100</f>
        <v>7.3529411764705888</v>
      </c>
      <c r="H221" s="3">
        <f t="shared" si="219"/>
        <v>0</v>
      </c>
    </row>
    <row r="222" spans="1:8" ht="14.25" customHeight="1" x14ac:dyDescent="0.3">
      <c r="A222" s="4" t="s">
        <v>25</v>
      </c>
      <c r="B222" s="4" t="s">
        <v>26</v>
      </c>
      <c r="C222" s="5">
        <v>25</v>
      </c>
      <c r="D222" s="3" t="s">
        <v>10</v>
      </c>
      <c r="E222" s="3">
        <v>21</v>
      </c>
      <c r="F222" s="3">
        <v>1</v>
      </c>
      <c r="G222" s="3">
        <f t="shared" ref="G222:H222" si="220">(E222/272)*100</f>
        <v>7.7205882352941178</v>
      </c>
      <c r="H222" s="3">
        <f t="shared" si="220"/>
        <v>0.36764705882352938</v>
      </c>
    </row>
    <row r="223" spans="1:8" ht="14.25" customHeight="1" x14ac:dyDescent="0.3">
      <c r="A223" s="4" t="s">
        <v>25</v>
      </c>
      <c r="B223" s="4" t="s">
        <v>26</v>
      </c>
      <c r="C223" s="5">
        <v>30</v>
      </c>
      <c r="D223" s="3" t="s">
        <v>10</v>
      </c>
      <c r="E223" s="3">
        <v>30</v>
      </c>
      <c r="F223" s="3">
        <v>0</v>
      </c>
      <c r="G223" s="3">
        <f t="shared" ref="G223:H223" si="221">(E223/272)*100</f>
        <v>11.029411764705882</v>
      </c>
      <c r="H223" s="3">
        <f t="shared" si="221"/>
        <v>0</v>
      </c>
    </row>
    <row r="224" spans="1:8" ht="14.25" customHeight="1" x14ac:dyDescent="0.3">
      <c r="A224" s="4" t="s">
        <v>25</v>
      </c>
      <c r="B224" s="4" t="s">
        <v>26</v>
      </c>
      <c r="C224" s="5">
        <v>35</v>
      </c>
      <c r="D224" s="3" t="s">
        <v>10</v>
      </c>
      <c r="E224" s="3">
        <v>27</v>
      </c>
      <c r="F224" s="3">
        <v>1</v>
      </c>
      <c r="G224" s="3">
        <f t="shared" ref="G224:H224" si="222">(E224/272)*100</f>
        <v>9.9264705882352935</v>
      </c>
      <c r="H224" s="3">
        <f t="shared" si="222"/>
        <v>0.36764705882352938</v>
      </c>
    </row>
    <row r="225" spans="1:8" ht="14.25" customHeight="1" x14ac:dyDescent="0.3">
      <c r="A225" s="4" t="s">
        <v>25</v>
      </c>
      <c r="B225" s="4" t="s">
        <v>26</v>
      </c>
      <c r="C225" s="5">
        <v>40</v>
      </c>
      <c r="D225" s="3" t="s">
        <v>11</v>
      </c>
      <c r="E225" s="3">
        <v>15</v>
      </c>
      <c r="F225" s="3">
        <v>0</v>
      </c>
      <c r="G225" s="3">
        <f t="shared" ref="G225:H225" si="223">(E225/272)*100</f>
        <v>5.5147058823529411</v>
      </c>
      <c r="H225" s="3">
        <f t="shared" si="223"/>
        <v>0</v>
      </c>
    </row>
    <row r="226" spans="1:8" ht="14.25" customHeight="1" x14ac:dyDescent="0.3">
      <c r="A226" s="4" t="s">
        <v>25</v>
      </c>
      <c r="B226" s="4" t="s">
        <v>26</v>
      </c>
      <c r="C226" s="5">
        <v>45</v>
      </c>
      <c r="D226" s="3" t="s">
        <v>11</v>
      </c>
      <c r="E226" s="3">
        <v>7</v>
      </c>
      <c r="F226" s="3">
        <v>0</v>
      </c>
      <c r="G226" s="3">
        <f t="shared" ref="G226:H226" si="224">(E226/272)*100</f>
        <v>2.5735294117647056</v>
      </c>
      <c r="H226" s="3">
        <f t="shared" si="224"/>
        <v>0</v>
      </c>
    </row>
    <row r="227" spans="1:8" ht="14.25" customHeight="1" x14ac:dyDescent="0.3">
      <c r="A227" s="4" t="s">
        <v>25</v>
      </c>
      <c r="B227" s="4" t="s">
        <v>26</v>
      </c>
      <c r="C227" s="5">
        <v>50</v>
      </c>
      <c r="D227" s="3" t="s">
        <v>11</v>
      </c>
      <c r="E227" s="3">
        <v>4</v>
      </c>
      <c r="F227" s="3">
        <v>0</v>
      </c>
      <c r="G227" s="3">
        <f t="shared" ref="G227:H227" si="225">(E227/272)*100</f>
        <v>1.4705882352941175</v>
      </c>
      <c r="H227" s="3">
        <f t="shared" si="225"/>
        <v>0</v>
      </c>
    </row>
    <row r="228" spans="1:8" ht="14.25" customHeight="1" x14ac:dyDescent="0.3">
      <c r="A228" s="4" t="s">
        <v>25</v>
      </c>
      <c r="B228" s="4" t="s">
        <v>26</v>
      </c>
      <c r="C228" s="5">
        <v>55</v>
      </c>
      <c r="D228" s="3" t="s">
        <v>11</v>
      </c>
      <c r="E228" s="3">
        <v>5</v>
      </c>
      <c r="F228" s="3">
        <v>0</v>
      </c>
      <c r="G228" s="3">
        <f t="shared" ref="G228:H228" si="226">(E228/272)*100</f>
        <v>1.8382352941176472</v>
      </c>
      <c r="H228" s="3">
        <f t="shared" si="226"/>
        <v>0</v>
      </c>
    </row>
    <row r="229" spans="1:8" ht="14.25" customHeight="1" x14ac:dyDescent="0.3">
      <c r="A229" s="4" t="s">
        <v>25</v>
      </c>
      <c r="B229" s="4" t="s">
        <v>26</v>
      </c>
      <c r="C229" s="5">
        <v>60</v>
      </c>
      <c r="D229" s="3" t="s">
        <v>11</v>
      </c>
      <c r="E229" s="3">
        <v>4</v>
      </c>
      <c r="F229" s="3">
        <v>1</v>
      </c>
      <c r="G229" s="3">
        <f t="shared" ref="G229:H229" si="227">(E229/272)*100</f>
        <v>1.4705882352941175</v>
      </c>
      <c r="H229" s="3">
        <f t="shared" si="227"/>
        <v>0.36764705882352938</v>
      </c>
    </row>
    <row r="230" spans="1:8" ht="14.25" customHeight="1" x14ac:dyDescent="0.3">
      <c r="A230" s="4" t="s">
        <v>25</v>
      </c>
      <c r="B230" s="4" t="s">
        <v>26</v>
      </c>
      <c r="C230" s="5">
        <v>65</v>
      </c>
      <c r="D230" s="3" t="s">
        <v>11</v>
      </c>
      <c r="E230" s="3">
        <v>8</v>
      </c>
      <c r="F230" s="3">
        <v>0</v>
      </c>
      <c r="G230" s="3">
        <f t="shared" ref="G230:H230" si="228">(E230/272)*100</f>
        <v>2.9411764705882351</v>
      </c>
      <c r="H230" s="3">
        <f t="shared" si="228"/>
        <v>0</v>
      </c>
    </row>
    <row r="231" spans="1:8" ht="14.25" customHeight="1" x14ac:dyDescent="0.3">
      <c r="A231" s="4" t="s">
        <v>25</v>
      </c>
      <c r="B231" s="4" t="s">
        <v>26</v>
      </c>
      <c r="C231" s="5">
        <v>70</v>
      </c>
      <c r="D231" s="3" t="s">
        <v>11</v>
      </c>
      <c r="E231" s="3">
        <v>9</v>
      </c>
      <c r="F231" s="3">
        <v>0</v>
      </c>
      <c r="G231" s="3">
        <f t="shared" ref="G231:H231" si="229">(E231/272)*100</f>
        <v>3.3088235294117649</v>
      </c>
      <c r="H231" s="3">
        <f t="shared" si="229"/>
        <v>0</v>
      </c>
    </row>
    <row r="232" spans="1:8" ht="14.25" customHeight="1" x14ac:dyDescent="0.3">
      <c r="A232" s="4" t="s">
        <v>25</v>
      </c>
      <c r="B232" s="4" t="s">
        <v>26</v>
      </c>
      <c r="C232" s="5">
        <v>75</v>
      </c>
      <c r="D232" s="3" t="s">
        <v>11</v>
      </c>
      <c r="E232" s="3">
        <v>10</v>
      </c>
      <c r="F232" s="3">
        <v>0</v>
      </c>
      <c r="G232" s="3">
        <f t="shared" ref="G232:H232" si="230">(E232/272)*100</f>
        <v>3.6764705882352944</v>
      </c>
      <c r="H232" s="3">
        <f t="shared" si="230"/>
        <v>0</v>
      </c>
    </row>
    <row r="233" spans="1:8" ht="14.25" customHeight="1" x14ac:dyDescent="0.3">
      <c r="A233" s="4" t="s">
        <v>25</v>
      </c>
      <c r="B233" s="4" t="s">
        <v>26</v>
      </c>
      <c r="C233" s="5">
        <v>80</v>
      </c>
      <c r="D233" s="3" t="s">
        <v>12</v>
      </c>
      <c r="E233" s="3">
        <v>15</v>
      </c>
      <c r="F233" s="3">
        <v>0</v>
      </c>
      <c r="G233" s="3">
        <f t="shared" ref="G233:H233" si="231">(E233/272)*100</f>
        <v>5.5147058823529411</v>
      </c>
      <c r="H233" s="3">
        <f t="shared" si="231"/>
        <v>0</v>
      </c>
    </row>
    <row r="234" spans="1:8" ht="14.25" customHeight="1" x14ac:dyDescent="0.3">
      <c r="A234" s="4" t="s">
        <v>25</v>
      </c>
      <c r="B234" s="4" t="s">
        <v>26</v>
      </c>
      <c r="C234" s="5">
        <v>85</v>
      </c>
      <c r="D234" s="3" t="s">
        <v>12</v>
      </c>
      <c r="E234" s="3">
        <v>11</v>
      </c>
      <c r="F234" s="3">
        <v>0</v>
      </c>
      <c r="G234" s="3">
        <f t="shared" ref="G234:H234" si="232">(E234/272)*100</f>
        <v>4.0441176470588234</v>
      </c>
      <c r="H234" s="3">
        <f t="shared" si="232"/>
        <v>0</v>
      </c>
    </row>
    <row r="235" spans="1:8" ht="14.25" customHeight="1" x14ac:dyDescent="0.3">
      <c r="A235" s="4" t="s">
        <v>25</v>
      </c>
      <c r="B235" s="4" t="s">
        <v>26</v>
      </c>
      <c r="C235" s="5">
        <v>90</v>
      </c>
      <c r="D235" s="3" t="s">
        <v>12</v>
      </c>
      <c r="E235" s="3">
        <v>18</v>
      </c>
      <c r="F235" s="3">
        <v>1</v>
      </c>
      <c r="G235" s="3">
        <f t="shared" ref="G235:H235" si="233">(E235/272)*100</f>
        <v>6.6176470588235299</v>
      </c>
      <c r="H235" s="3">
        <f t="shared" si="233"/>
        <v>0.36764705882352938</v>
      </c>
    </row>
    <row r="236" spans="1:8" ht="14.25" customHeight="1" x14ac:dyDescent="0.3">
      <c r="A236" s="4" t="s">
        <v>25</v>
      </c>
      <c r="B236" s="4" t="s">
        <v>26</v>
      </c>
      <c r="C236" s="5">
        <v>95</v>
      </c>
      <c r="D236" s="3" t="s">
        <v>12</v>
      </c>
      <c r="E236" s="3">
        <v>14</v>
      </c>
      <c r="F236" s="3">
        <v>1</v>
      </c>
      <c r="G236" s="3">
        <f t="shared" ref="G236:H236" si="234">(E236/272)*100</f>
        <v>5.1470588235294112</v>
      </c>
      <c r="H236" s="3">
        <f t="shared" si="234"/>
        <v>0.36764705882352938</v>
      </c>
    </row>
    <row r="237" spans="1:8" ht="14.25" customHeight="1" x14ac:dyDescent="0.3">
      <c r="A237" s="4" t="s">
        <v>25</v>
      </c>
      <c r="B237" s="4" t="s">
        <v>26</v>
      </c>
      <c r="C237" s="5">
        <v>100</v>
      </c>
      <c r="D237" s="3" t="s">
        <v>12</v>
      </c>
      <c r="E237" s="3">
        <v>12</v>
      </c>
      <c r="F237" s="3">
        <v>0</v>
      </c>
      <c r="G237" s="3">
        <f t="shared" ref="G237:H237" si="235">(E237/272)*100</f>
        <v>4.4117647058823533</v>
      </c>
      <c r="H237" s="3">
        <f t="shared" si="235"/>
        <v>0</v>
      </c>
    </row>
    <row r="238" spans="1:8" ht="14.25" customHeight="1" x14ac:dyDescent="0.3">
      <c r="A238" s="4" t="s">
        <v>25</v>
      </c>
      <c r="B238" s="4" t="s">
        <v>26</v>
      </c>
      <c r="C238" s="5">
        <v>105</v>
      </c>
      <c r="D238" s="3" t="s">
        <v>12</v>
      </c>
      <c r="E238" s="3">
        <v>6</v>
      </c>
      <c r="F238" s="3">
        <v>0</v>
      </c>
      <c r="G238" s="3">
        <f t="shared" ref="G238:H238" si="236">(E238/272)*100</f>
        <v>2.2058823529411766</v>
      </c>
      <c r="H238" s="3">
        <f t="shared" si="236"/>
        <v>0</v>
      </c>
    </row>
    <row r="239" spans="1:8" ht="14.25" customHeight="1" x14ac:dyDescent="0.3">
      <c r="A239" s="4" t="s">
        <v>25</v>
      </c>
      <c r="B239" s="4" t="s">
        <v>26</v>
      </c>
      <c r="C239" s="5">
        <v>110</v>
      </c>
      <c r="D239" s="3" t="s">
        <v>12</v>
      </c>
      <c r="E239" s="3">
        <v>6</v>
      </c>
      <c r="F239" s="3">
        <v>0</v>
      </c>
      <c r="G239" s="3">
        <f t="shared" ref="G239:H239" si="237">(E239/272)*100</f>
        <v>2.2058823529411766</v>
      </c>
      <c r="H239" s="3">
        <f t="shared" si="237"/>
        <v>0</v>
      </c>
    </row>
    <row r="240" spans="1:8" ht="14.25" customHeight="1" x14ac:dyDescent="0.3">
      <c r="A240" s="4" t="s">
        <v>25</v>
      </c>
      <c r="B240" s="4" t="s">
        <v>26</v>
      </c>
      <c r="C240" s="5">
        <v>115</v>
      </c>
      <c r="D240" s="3" t="s">
        <v>12</v>
      </c>
      <c r="E240" s="3">
        <v>4</v>
      </c>
      <c r="F240" s="3">
        <v>0</v>
      </c>
      <c r="G240" s="3">
        <f t="shared" ref="G240:H240" si="238">(E240/272)*100</f>
        <v>1.4705882352941175</v>
      </c>
      <c r="H240" s="3">
        <f t="shared" si="238"/>
        <v>0</v>
      </c>
    </row>
    <row r="241" spans="1:8" ht="14.25" customHeight="1" x14ac:dyDescent="0.3">
      <c r="A241" s="4" t="s">
        <v>25</v>
      </c>
      <c r="B241" s="4" t="s">
        <v>26</v>
      </c>
      <c r="C241" s="5">
        <v>120</v>
      </c>
      <c r="D241" s="3" t="s">
        <v>12</v>
      </c>
      <c r="E241" s="3">
        <v>3</v>
      </c>
      <c r="F241" s="3">
        <v>0</v>
      </c>
      <c r="G241" s="3">
        <f t="shared" ref="G241:H241" si="239">(E241/272)*100</f>
        <v>1.1029411764705883</v>
      </c>
      <c r="H241" s="3">
        <f t="shared" si="239"/>
        <v>0</v>
      </c>
    </row>
    <row r="242" spans="1:8" ht="14.25" customHeight="1" x14ac:dyDescent="0.3">
      <c r="A242" s="4" t="s">
        <v>25</v>
      </c>
      <c r="B242" s="4" t="s">
        <v>26</v>
      </c>
      <c r="C242" s="5">
        <v>125</v>
      </c>
      <c r="D242" s="3" t="s">
        <v>12</v>
      </c>
      <c r="E242" s="3">
        <v>1</v>
      </c>
      <c r="F242" s="3">
        <v>0</v>
      </c>
      <c r="G242" s="3">
        <f t="shared" ref="G242:H242" si="240">(E242/272)*100</f>
        <v>0.36764705882352938</v>
      </c>
      <c r="H242" s="3">
        <f t="shared" si="240"/>
        <v>0</v>
      </c>
    </row>
    <row r="243" spans="1:8" ht="14.25" customHeight="1" x14ac:dyDescent="0.3">
      <c r="A243" s="4" t="s">
        <v>25</v>
      </c>
      <c r="B243" s="4" t="s">
        <v>26</v>
      </c>
      <c r="C243" s="5">
        <v>130</v>
      </c>
      <c r="D243" s="3" t="s">
        <v>12</v>
      </c>
      <c r="E243" s="3">
        <v>3</v>
      </c>
      <c r="F243" s="3">
        <v>0</v>
      </c>
      <c r="G243" s="3">
        <f t="shared" ref="G243:H243" si="241">(E243/272)*100</f>
        <v>1.1029411764705883</v>
      </c>
      <c r="H243" s="3">
        <f t="shared" si="241"/>
        <v>0</v>
      </c>
    </row>
    <row r="244" spans="1:8" ht="14.25" customHeight="1" x14ac:dyDescent="0.3">
      <c r="A244" s="4" t="s">
        <v>25</v>
      </c>
      <c r="B244" s="4" t="s">
        <v>26</v>
      </c>
      <c r="C244" s="5">
        <v>135</v>
      </c>
      <c r="D244" s="3" t="s">
        <v>12</v>
      </c>
      <c r="E244" s="3">
        <v>1</v>
      </c>
      <c r="F244" s="3">
        <v>0</v>
      </c>
      <c r="G244" s="3">
        <f t="shared" ref="G244:H244" si="242">(E244/272)*100</f>
        <v>0.36764705882352938</v>
      </c>
      <c r="H244" s="3">
        <f t="shared" si="242"/>
        <v>0</v>
      </c>
    </row>
    <row r="245" spans="1:8" ht="14.25" customHeight="1" x14ac:dyDescent="0.3">
      <c r="A245" s="4" t="s">
        <v>25</v>
      </c>
      <c r="B245" s="4" t="s">
        <v>26</v>
      </c>
      <c r="C245" s="5">
        <v>140</v>
      </c>
      <c r="D245" s="3" t="s">
        <v>12</v>
      </c>
      <c r="E245" s="3">
        <v>2</v>
      </c>
      <c r="F245" s="3">
        <v>0</v>
      </c>
      <c r="G245" s="3">
        <f t="shared" ref="G245:H245" si="243">(E245/272)*100</f>
        <v>0.73529411764705876</v>
      </c>
      <c r="H245" s="3">
        <f t="shared" si="243"/>
        <v>0</v>
      </c>
    </row>
    <row r="246" spans="1:8" ht="14.25" customHeight="1" x14ac:dyDescent="0.3">
      <c r="A246" s="4" t="s">
        <v>25</v>
      </c>
      <c r="B246" s="4" t="s">
        <v>26</v>
      </c>
      <c r="C246" s="5">
        <v>145</v>
      </c>
      <c r="D246" s="3" t="s">
        <v>12</v>
      </c>
      <c r="E246" s="3">
        <v>1</v>
      </c>
      <c r="F246" s="3">
        <v>0</v>
      </c>
      <c r="G246" s="3">
        <f t="shared" ref="G246:H246" si="244">(E246/272)*100</f>
        <v>0.36764705882352938</v>
      </c>
      <c r="H246" s="3">
        <f t="shared" si="244"/>
        <v>0</v>
      </c>
    </row>
    <row r="247" spans="1:8" ht="14.25" customHeight="1" x14ac:dyDescent="0.3">
      <c r="A247" s="4" t="s">
        <v>25</v>
      </c>
      <c r="B247" s="4" t="s">
        <v>26</v>
      </c>
      <c r="C247" s="5">
        <v>150</v>
      </c>
      <c r="D247" s="3" t="s">
        <v>12</v>
      </c>
      <c r="E247" s="3">
        <v>2</v>
      </c>
      <c r="F247" s="3">
        <v>0</v>
      </c>
      <c r="G247" s="3">
        <f t="shared" ref="G247:H247" si="245">(E247/272)*100</f>
        <v>0.73529411764705876</v>
      </c>
      <c r="H247" s="3">
        <f t="shared" si="245"/>
        <v>0</v>
      </c>
    </row>
    <row r="248" spans="1:8" ht="14.25" customHeight="1" x14ac:dyDescent="0.3">
      <c r="A248" s="4" t="s">
        <v>25</v>
      </c>
      <c r="B248" s="4" t="s">
        <v>26</v>
      </c>
      <c r="C248" s="5">
        <v>155</v>
      </c>
      <c r="D248" s="3" t="s">
        <v>12</v>
      </c>
      <c r="E248" s="3">
        <v>0</v>
      </c>
      <c r="F248" s="3">
        <v>0</v>
      </c>
      <c r="G248" s="3">
        <f t="shared" ref="G248:H248" si="246">(E248/272)*100</f>
        <v>0</v>
      </c>
      <c r="H248" s="3">
        <f t="shared" si="246"/>
        <v>0</v>
      </c>
    </row>
    <row r="249" spans="1:8" ht="14.25" customHeight="1" x14ac:dyDescent="0.3">
      <c r="A249" s="4" t="s">
        <v>25</v>
      </c>
      <c r="B249" s="4" t="s">
        <v>26</v>
      </c>
      <c r="C249" s="5">
        <v>160</v>
      </c>
      <c r="D249" s="3" t="s">
        <v>12</v>
      </c>
      <c r="E249" s="3">
        <v>1</v>
      </c>
      <c r="F249" s="3">
        <v>0</v>
      </c>
      <c r="G249" s="3">
        <f t="shared" ref="G249:H249" si="247">(E249/272)*100</f>
        <v>0.36764705882352938</v>
      </c>
      <c r="H249" s="3">
        <f t="shared" si="247"/>
        <v>0</v>
      </c>
    </row>
    <row r="250" spans="1:8" ht="14.25" customHeight="1" x14ac:dyDescent="0.3">
      <c r="A250" s="4" t="s">
        <v>25</v>
      </c>
      <c r="B250" s="4" t="s">
        <v>26</v>
      </c>
      <c r="C250" s="5">
        <v>165</v>
      </c>
      <c r="D250" s="3" t="s">
        <v>12</v>
      </c>
      <c r="E250" s="3">
        <v>1</v>
      </c>
      <c r="F250" s="3">
        <v>0</v>
      </c>
      <c r="G250" s="3">
        <f t="shared" ref="G250:H250" si="248">(E250/272)*100</f>
        <v>0.36764705882352938</v>
      </c>
      <c r="H250" s="3">
        <f t="shared" si="248"/>
        <v>0</v>
      </c>
    </row>
    <row r="251" spans="1:8" ht="14.25" customHeight="1" x14ac:dyDescent="0.3">
      <c r="A251" s="4" t="s">
        <v>25</v>
      </c>
      <c r="B251" s="4" t="s">
        <v>26</v>
      </c>
      <c r="C251" s="5">
        <v>170</v>
      </c>
      <c r="D251" s="3" t="s">
        <v>12</v>
      </c>
      <c r="E251" s="3">
        <v>0</v>
      </c>
      <c r="F251" s="3">
        <v>0</v>
      </c>
      <c r="G251" s="3">
        <f t="shared" ref="G251:H251" si="249">(E251/272)*100</f>
        <v>0</v>
      </c>
      <c r="H251" s="3">
        <f t="shared" si="249"/>
        <v>0</v>
      </c>
    </row>
    <row r="252" spans="1:8" ht="14.25" customHeight="1" x14ac:dyDescent="0.3">
      <c r="A252" s="4" t="s">
        <v>25</v>
      </c>
      <c r="B252" s="4" t="s">
        <v>26</v>
      </c>
      <c r="C252" s="5">
        <v>175</v>
      </c>
      <c r="D252" s="3" t="s">
        <v>12</v>
      </c>
      <c r="E252" s="3">
        <v>0</v>
      </c>
      <c r="F252" s="3">
        <v>0</v>
      </c>
      <c r="G252" s="3">
        <f t="shared" ref="G252:H252" si="250">(E252/272)*100</f>
        <v>0</v>
      </c>
      <c r="H252" s="3">
        <f t="shared" si="250"/>
        <v>0</v>
      </c>
    </row>
    <row r="253" spans="1:8" ht="14.25" customHeight="1" x14ac:dyDescent="0.3">
      <c r="A253" s="4" t="s">
        <v>25</v>
      </c>
      <c r="B253" s="4" t="s">
        <v>26</v>
      </c>
      <c r="C253" s="5" t="s">
        <v>14</v>
      </c>
      <c r="D253" s="3" t="s">
        <v>12</v>
      </c>
      <c r="E253" s="3">
        <v>0</v>
      </c>
      <c r="F253" s="3">
        <v>0</v>
      </c>
      <c r="G253" s="3">
        <f t="shared" ref="G253:H253" si="251">(E253/272)*100</f>
        <v>0</v>
      </c>
      <c r="H253" s="3">
        <f t="shared" si="251"/>
        <v>0</v>
      </c>
    </row>
    <row r="254" spans="1:8" ht="14.25" customHeight="1" x14ac:dyDescent="0.3">
      <c r="A254" s="4" t="s">
        <v>27</v>
      </c>
      <c r="B254" s="4" t="s">
        <v>28</v>
      </c>
      <c r="C254" s="5">
        <v>5</v>
      </c>
      <c r="D254" s="3" t="s">
        <v>10</v>
      </c>
      <c r="E254" s="3">
        <v>0</v>
      </c>
      <c r="F254" s="3">
        <v>0</v>
      </c>
      <c r="G254" s="3">
        <f t="shared" ref="G254:H254" si="252">(E254/198)*100</f>
        <v>0</v>
      </c>
      <c r="H254" s="3">
        <f t="shared" si="252"/>
        <v>0</v>
      </c>
    </row>
    <row r="255" spans="1:8" ht="14.25" customHeight="1" x14ac:dyDescent="0.3">
      <c r="A255" s="4" t="s">
        <v>27</v>
      </c>
      <c r="B255" s="4" t="s">
        <v>28</v>
      </c>
      <c r="C255" s="5">
        <v>10</v>
      </c>
      <c r="D255" s="3" t="s">
        <v>10</v>
      </c>
      <c r="E255" s="3">
        <v>0</v>
      </c>
      <c r="F255" s="3">
        <v>0</v>
      </c>
      <c r="G255" s="3">
        <f t="shared" ref="G255:H255" si="253">(E255/198)*100</f>
        <v>0</v>
      </c>
      <c r="H255" s="3">
        <f t="shared" si="253"/>
        <v>0</v>
      </c>
    </row>
    <row r="256" spans="1:8" ht="14.25" customHeight="1" x14ac:dyDescent="0.3">
      <c r="A256" s="4" t="s">
        <v>27</v>
      </c>
      <c r="B256" s="4" t="s">
        <v>28</v>
      </c>
      <c r="C256" s="5">
        <v>15</v>
      </c>
      <c r="D256" s="3" t="s">
        <v>10</v>
      </c>
      <c r="E256" s="3">
        <v>3</v>
      </c>
      <c r="F256" s="3">
        <v>0</v>
      </c>
      <c r="G256" s="3">
        <f t="shared" ref="G256:H256" si="254">(E256/198)*100</f>
        <v>1.5151515151515151</v>
      </c>
      <c r="H256" s="3">
        <f t="shared" si="254"/>
        <v>0</v>
      </c>
    </row>
    <row r="257" spans="1:8" ht="14.25" customHeight="1" x14ac:dyDescent="0.3">
      <c r="A257" s="4" t="s">
        <v>27</v>
      </c>
      <c r="B257" s="4" t="s">
        <v>28</v>
      </c>
      <c r="C257" s="5">
        <v>20</v>
      </c>
      <c r="D257" s="3" t="s">
        <v>10</v>
      </c>
      <c r="E257" s="3">
        <v>11</v>
      </c>
      <c r="F257" s="3">
        <v>0</v>
      </c>
      <c r="G257" s="3">
        <f t="shared" ref="G257:H257" si="255">(E257/198)*100</f>
        <v>5.5555555555555554</v>
      </c>
      <c r="H257" s="3">
        <f t="shared" si="255"/>
        <v>0</v>
      </c>
    </row>
    <row r="258" spans="1:8" ht="14.25" customHeight="1" x14ac:dyDescent="0.3">
      <c r="A258" s="4" t="s">
        <v>27</v>
      </c>
      <c r="B258" s="4" t="s">
        <v>28</v>
      </c>
      <c r="C258" s="5">
        <v>25</v>
      </c>
      <c r="D258" s="3" t="s">
        <v>10</v>
      </c>
      <c r="E258" s="3">
        <v>8</v>
      </c>
      <c r="F258" s="3">
        <v>1</v>
      </c>
      <c r="G258" s="3">
        <f t="shared" ref="G258:H258" si="256">(E258/198)*100</f>
        <v>4.0404040404040407</v>
      </c>
      <c r="H258" s="3">
        <f t="shared" si="256"/>
        <v>0.50505050505050508</v>
      </c>
    </row>
    <row r="259" spans="1:8" ht="14.25" customHeight="1" x14ac:dyDescent="0.3">
      <c r="A259" s="4" t="s">
        <v>27</v>
      </c>
      <c r="B259" s="4" t="s">
        <v>28</v>
      </c>
      <c r="C259" s="5">
        <v>30</v>
      </c>
      <c r="D259" s="3" t="s">
        <v>10</v>
      </c>
      <c r="E259" s="3">
        <v>19</v>
      </c>
      <c r="F259" s="3">
        <v>0</v>
      </c>
      <c r="G259" s="3">
        <f t="shared" ref="G259:H259" si="257">(E259/198)*100</f>
        <v>9.5959595959595951</v>
      </c>
      <c r="H259" s="3">
        <f t="shared" si="257"/>
        <v>0</v>
      </c>
    </row>
    <row r="260" spans="1:8" ht="14.25" customHeight="1" x14ac:dyDescent="0.3">
      <c r="A260" s="4" t="s">
        <v>27</v>
      </c>
      <c r="B260" s="4" t="s">
        <v>28</v>
      </c>
      <c r="C260" s="5">
        <v>35</v>
      </c>
      <c r="D260" s="3" t="s">
        <v>10</v>
      </c>
      <c r="E260" s="3">
        <v>13</v>
      </c>
      <c r="F260" s="3">
        <v>1</v>
      </c>
      <c r="G260" s="3">
        <f t="shared" ref="G260:H260" si="258">(E260/198)*100</f>
        <v>6.5656565656565666</v>
      </c>
      <c r="H260" s="3">
        <f t="shared" si="258"/>
        <v>0.50505050505050508</v>
      </c>
    </row>
    <row r="261" spans="1:8" ht="14.25" customHeight="1" x14ac:dyDescent="0.3">
      <c r="A261" s="4" t="s">
        <v>27</v>
      </c>
      <c r="B261" s="4" t="s">
        <v>28</v>
      </c>
      <c r="C261" s="5">
        <v>40</v>
      </c>
      <c r="D261" s="3" t="s">
        <v>11</v>
      </c>
      <c r="E261" s="3">
        <v>9</v>
      </c>
      <c r="F261" s="3">
        <v>0</v>
      </c>
      <c r="G261" s="3">
        <f t="shared" ref="G261:H261" si="259">(E261/198)*100</f>
        <v>4.5454545454545459</v>
      </c>
      <c r="H261" s="3">
        <f t="shared" si="259"/>
        <v>0</v>
      </c>
    </row>
    <row r="262" spans="1:8" ht="14.25" customHeight="1" x14ac:dyDescent="0.3">
      <c r="A262" s="4" t="s">
        <v>27</v>
      </c>
      <c r="B262" s="4" t="s">
        <v>28</v>
      </c>
      <c r="C262" s="5">
        <v>45</v>
      </c>
      <c r="D262" s="3" t="s">
        <v>11</v>
      </c>
      <c r="E262" s="3">
        <v>2</v>
      </c>
      <c r="F262" s="3">
        <v>0</v>
      </c>
      <c r="G262" s="3">
        <f t="shared" ref="G262:H262" si="260">(E262/198)*100</f>
        <v>1.0101010101010102</v>
      </c>
      <c r="H262" s="3">
        <f t="shared" si="260"/>
        <v>0</v>
      </c>
    </row>
    <row r="263" spans="1:8" ht="14.25" customHeight="1" x14ac:dyDescent="0.3">
      <c r="A263" s="4" t="s">
        <v>27</v>
      </c>
      <c r="B263" s="4" t="s">
        <v>28</v>
      </c>
      <c r="C263" s="5">
        <v>50</v>
      </c>
      <c r="D263" s="3" t="s">
        <v>11</v>
      </c>
      <c r="E263" s="3">
        <v>3</v>
      </c>
      <c r="F263" s="3">
        <v>1</v>
      </c>
      <c r="G263" s="3">
        <f t="shared" ref="G263:H263" si="261">(E263/198)*100</f>
        <v>1.5151515151515151</v>
      </c>
      <c r="H263" s="3">
        <f t="shared" si="261"/>
        <v>0.50505050505050508</v>
      </c>
    </row>
    <row r="264" spans="1:8" ht="14.25" customHeight="1" x14ac:dyDescent="0.3">
      <c r="A264" s="4" t="s">
        <v>27</v>
      </c>
      <c r="B264" s="4" t="s">
        <v>28</v>
      </c>
      <c r="C264" s="5">
        <v>55</v>
      </c>
      <c r="D264" s="3" t="s">
        <v>11</v>
      </c>
      <c r="E264" s="3">
        <v>2</v>
      </c>
      <c r="F264" s="3">
        <v>0</v>
      </c>
      <c r="G264" s="3">
        <f t="shared" ref="G264:H264" si="262">(E264/198)*100</f>
        <v>1.0101010101010102</v>
      </c>
      <c r="H264" s="3">
        <f t="shared" si="262"/>
        <v>0</v>
      </c>
    </row>
    <row r="265" spans="1:8" ht="14.25" customHeight="1" x14ac:dyDescent="0.3">
      <c r="A265" s="4" t="s">
        <v>27</v>
      </c>
      <c r="B265" s="4" t="s">
        <v>28</v>
      </c>
      <c r="C265" s="5">
        <v>60</v>
      </c>
      <c r="D265" s="3" t="s">
        <v>11</v>
      </c>
      <c r="E265" s="3">
        <v>1</v>
      </c>
      <c r="F265" s="3">
        <v>0</v>
      </c>
      <c r="G265" s="3">
        <f t="shared" ref="G265:H265" si="263">(E265/198)*100</f>
        <v>0.50505050505050508</v>
      </c>
      <c r="H265" s="3">
        <f t="shared" si="263"/>
        <v>0</v>
      </c>
    </row>
    <row r="266" spans="1:8" ht="14.25" customHeight="1" x14ac:dyDescent="0.3">
      <c r="A266" s="4" t="s">
        <v>27</v>
      </c>
      <c r="B266" s="4" t="s">
        <v>28</v>
      </c>
      <c r="C266" s="5">
        <v>65</v>
      </c>
      <c r="D266" s="3" t="s">
        <v>11</v>
      </c>
      <c r="E266" s="3">
        <v>2</v>
      </c>
      <c r="F266" s="3">
        <v>1</v>
      </c>
      <c r="G266" s="3">
        <f t="shared" ref="G266:H266" si="264">(E266/198)*100</f>
        <v>1.0101010101010102</v>
      </c>
      <c r="H266" s="3">
        <f t="shared" si="264"/>
        <v>0.50505050505050508</v>
      </c>
    </row>
    <row r="267" spans="1:8" ht="14.25" customHeight="1" x14ac:dyDescent="0.3">
      <c r="A267" s="4" t="s">
        <v>27</v>
      </c>
      <c r="B267" s="4" t="s">
        <v>28</v>
      </c>
      <c r="C267" s="5">
        <v>70</v>
      </c>
      <c r="D267" s="3" t="s">
        <v>11</v>
      </c>
      <c r="E267" s="3">
        <v>3</v>
      </c>
      <c r="F267" s="3">
        <v>1</v>
      </c>
      <c r="G267" s="3">
        <f t="shared" ref="G267:H267" si="265">(E267/198)*100</f>
        <v>1.5151515151515151</v>
      </c>
      <c r="H267" s="3">
        <f t="shared" si="265"/>
        <v>0.50505050505050508</v>
      </c>
    </row>
    <row r="268" spans="1:8" ht="14.25" customHeight="1" x14ac:dyDescent="0.3">
      <c r="A268" s="4" t="s">
        <v>27</v>
      </c>
      <c r="B268" s="4" t="s">
        <v>28</v>
      </c>
      <c r="C268" s="5">
        <v>75</v>
      </c>
      <c r="D268" s="3" t="s">
        <v>11</v>
      </c>
      <c r="E268" s="3">
        <v>6</v>
      </c>
      <c r="F268" s="3">
        <v>0</v>
      </c>
      <c r="G268" s="3">
        <f t="shared" ref="G268:H268" si="266">(E268/198)*100</f>
        <v>3.0303030303030303</v>
      </c>
      <c r="H268" s="3">
        <f t="shared" si="266"/>
        <v>0</v>
      </c>
    </row>
    <row r="269" spans="1:8" ht="14.25" customHeight="1" x14ac:dyDescent="0.3">
      <c r="A269" s="4" t="s">
        <v>27</v>
      </c>
      <c r="B269" s="4" t="s">
        <v>28</v>
      </c>
      <c r="C269" s="5">
        <v>80</v>
      </c>
      <c r="D269" s="3" t="s">
        <v>12</v>
      </c>
      <c r="E269" s="3">
        <v>4</v>
      </c>
      <c r="F269" s="3">
        <v>2</v>
      </c>
      <c r="G269" s="3">
        <f t="shared" ref="G269:H269" si="267">(E269/198)*100</f>
        <v>2.0202020202020203</v>
      </c>
      <c r="H269" s="3">
        <f t="shared" si="267"/>
        <v>1.0101010101010102</v>
      </c>
    </row>
    <row r="270" spans="1:8" ht="14.25" customHeight="1" x14ac:dyDescent="0.3">
      <c r="A270" s="4" t="s">
        <v>27</v>
      </c>
      <c r="B270" s="4" t="s">
        <v>28</v>
      </c>
      <c r="C270" s="5">
        <v>85</v>
      </c>
      <c r="D270" s="3" t="s">
        <v>12</v>
      </c>
      <c r="E270" s="3">
        <v>7</v>
      </c>
      <c r="F270" s="3">
        <v>2</v>
      </c>
      <c r="G270" s="3">
        <f t="shared" ref="G270:H270" si="268">(E270/198)*100</f>
        <v>3.535353535353535</v>
      </c>
      <c r="H270" s="3">
        <f t="shared" si="268"/>
        <v>1.0101010101010102</v>
      </c>
    </row>
    <row r="271" spans="1:8" ht="14.25" customHeight="1" x14ac:dyDescent="0.3">
      <c r="A271" s="4" t="s">
        <v>27</v>
      </c>
      <c r="B271" s="4" t="s">
        <v>28</v>
      </c>
      <c r="C271" s="5">
        <v>90</v>
      </c>
      <c r="D271" s="3" t="s">
        <v>12</v>
      </c>
      <c r="E271" s="3">
        <v>7</v>
      </c>
      <c r="F271" s="3">
        <v>1</v>
      </c>
      <c r="G271" s="3">
        <f t="shared" ref="G271:H271" si="269">(E271/198)*100</f>
        <v>3.535353535353535</v>
      </c>
      <c r="H271" s="3">
        <f t="shared" si="269"/>
        <v>0.50505050505050508</v>
      </c>
    </row>
    <row r="272" spans="1:8" ht="14.25" customHeight="1" x14ac:dyDescent="0.3">
      <c r="A272" s="4" t="s">
        <v>27</v>
      </c>
      <c r="B272" s="4" t="s">
        <v>28</v>
      </c>
      <c r="C272" s="5">
        <v>95</v>
      </c>
      <c r="D272" s="3" t="s">
        <v>12</v>
      </c>
      <c r="E272" s="3">
        <v>14</v>
      </c>
      <c r="F272" s="3">
        <v>1</v>
      </c>
      <c r="G272" s="3">
        <f t="shared" ref="G272:H272" si="270">(E272/198)*100</f>
        <v>7.0707070707070701</v>
      </c>
      <c r="H272" s="3">
        <f t="shared" si="270"/>
        <v>0.50505050505050508</v>
      </c>
    </row>
    <row r="273" spans="1:8" ht="14.25" customHeight="1" x14ac:dyDescent="0.3">
      <c r="A273" s="4" t="s">
        <v>27</v>
      </c>
      <c r="B273" s="4" t="s">
        <v>28</v>
      </c>
      <c r="C273" s="5">
        <v>100</v>
      </c>
      <c r="D273" s="3" t="s">
        <v>12</v>
      </c>
      <c r="E273" s="3">
        <v>12</v>
      </c>
      <c r="F273" s="3">
        <v>1</v>
      </c>
      <c r="G273" s="3">
        <f t="shared" ref="G273:H273" si="271">(E273/198)*100</f>
        <v>6.0606060606060606</v>
      </c>
      <c r="H273" s="3">
        <f t="shared" si="271"/>
        <v>0.50505050505050508</v>
      </c>
    </row>
    <row r="274" spans="1:8" ht="14.25" customHeight="1" x14ac:dyDescent="0.3">
      <c r="A274" s="4" t="s">
        <v>27</v>
      </c>
      <c r="B274" s="4" t="s">
        <v>28</v>
      </c>
      <c r="C274" s="5">
        <v>105</v>
      </c>
      <c r="D274" s="3" t="s">
        <v>12</v>
      </c>
      <c r="E274" s="3">
        <v>8</v>
      </c>
      <c r="F274" s="3">
        <v>1</v>
      </c>
      <c r="G274" s="3">
        <f t="shared" ref="G274:H274" si="272">(E274/198)*100</f>
        <v>4.0404040404040407</v>
      </c>
      <c r="H274" s="3">
        <f t="shared" si="272"/>
        <v>0.50505050505050508</v>
      </c>
    </row>
    <row r="275" spans="1:8" ht="14.25" customHeight="1" x14ac:dyDescent="0.3">
      <c r="A275" s="4" t="s">
        <v>27</v>
      </c>
      <c r="B275" s="4" t="s">
        <v>28</v>
      </c>
      <c r="C275" s="5">
        <v>110</v>
      </c>
      <c r="D275" s="3" t="s">
        <v>12</v>
      </c>
      <c r="E275" s="3">
        <v>6</v>
      </c>
      <c r="F275" s="3">
        <v>1</v>
      </c>
      <c r="G275" s="3">
        <f t="shared" ref="G275:H275" si="273">(E275/198)*100</f>
        <v>3.0303030303030303</v>
      </c>
      <c r="H275" s="3">
        <f t="shared" si="273"/>
        <v>0.50505050505050508</v>
      </c>
    </row>
    <row r="276" spans="1:8" ht="14.25" customHeight="1" x14ac:dyDescent="0.3">
      <c r="A276" s="4" t="s">
        <v>27</v>
      </c>
      <c r="B276" s="4" t="s">
        <v>28</v>
      </c>
      <c r="C276" s="5">
        <v>115</v>
      </c>
      <c r="D276" s="3" t="s">
        <v>12</v>
      </c>
      <c r="E276" s="3">
        <v>10</v>
      </c>
      <c r="F276" s="3">
        <v>1</v>
      </c>
      <c r="G276" s="3">
        <f t="shared" ref="G276:H276" si="274">(E276/198)*100</f>
        <v>5.0505050505050502</v>
      </c>
      <c r="H276" s="3">
        <f t="shared" si="274"/>
        <v>0.50505050505050508</v>
      </c>
    </row>
    <row r="277" spans="1:8" ht="14.25" customHeight="1" x14ac:dyDescent="0.3">
      <c r="A277" s="4" t="s">
        <v>27</v>
      </c>
      <c r="B277" s="4" t="s">
        <v>28</v>
      </c>
      <c r="C277" s="5">
        <v>120</v>
      </c>
      <c r="D277" s="3" t="s">
        <v>12</v>
      </c>
      <c r="E277" s="3">
        <v>9</v>
      </c>
      <c r="F277" s="3">
        <v>0</v>
      </c>
      <c r="G277" s="3">
        <f t="shared" ref="G277:H277" si="275">(E277/198)*100</f>
        <v>4.5454545454545459</v>
      </c>
      <c r="H277" s="3">
        <f t="shared" si="275"/>
        <v>0</v>
      </c>
    </row>
    <row r="278" spans="1:8" ht="14.25" customHeight="1" x14ac:dyDescent="0.3">
      <c r="A278" s="4" t="s">
        <v>27</v>
      </c>
      <c r="B278" s="4" t="s">
        <v>28</v>
      </c>
      <c r="C278" s="5">
        <v>125</v>
      </c>
      <c r="D278" s="3" t="s">
        <v>12</v>
      </c>
      <c r="E278" s="3">
        <v>5</v>
      </c>
      <c r="F278" s="3">
        <v>0</v>
      </c>
      <c r="G278" s="3">
        <f t="shared" ref="G278:H278" si="276">(E278/198)*100</f>
        <v>2.5252525252525251</v>
      </c>
      <c r="H278" s="3">
        <f t="shared" si="276"/>
        <v>0</v>
      </c>
    </row>
    <row r="279" spans="1:8" ht="14.25" customHeight="1" x14ac:dyDescent="0.3">
      <c r="A279" s="4" t="s">
        <v>27</v>
      </c>
      <c r="B279" s="4" t="s">
        <v>28</v>
      </c>
      <c r="C279" s="5">
        <v>130</v>
      </c>
      <c r="D279" s="3" t="s">
        <v>12</v>
      </c>
      <c r="E279" s="3">
        <v>5</v>
      </c>
      <c r="F279" s="3">
        <v>0</v>
      </c>
      <c r="G279" s="3">
        <f t="shared" ref="G279:H279" si="277">(E279/198)*100</f>
        <v>2.5252525252525251</v>
      </c>
      <c r="H279" s="3">
        <f t="shared" si="277"/>
        <v>0</v>
      </c>
    </row>
    <row r="280" spans="1:8" ht="14.25" customHeight="1" x14ac:dyDescent="0.3">
      <c r="A280" s="4" t="s">
        <v>27</v>
      </c>
      <c r="B280" s="4" t="s">
        <v>28</v>
      </c>
      <c r="C280" s="5">
        <v>135</v>
      </c>
      <c r="D280" s="3" t="s">
        <v>12</v>
      </c>
      <c r="E280" s="3">
        <v>4</v>
      </c>
      <c r="F280" s="3">
        <v>1</v>
      </c>
      <c r="G280" s="3">
        <f t="shared" ref="G280:H280" si="278">(E280/198)*100</f>
        <v>2.0202020202020203</v>
      </c>
      <c r="H280" s="3">
        <f t="shared" si="278"/>
        <v>0.50505050505050508</v>
      </c>
    </row>
    <row r="281" spans="1:8" ht="14.25" customHeight="1" x14ac:dyDescent="0.3">
      <c r="A281" s="4" t="s">
        <v>27</v>
      </c>
      <c r="B281" s="4" t="s">
        <v>28</v>
      </c>
      <c r="C281" s="5">
        <v>140</v>
      </c>
      <c r="D281" s="3" t="s">
        <v>12</v>
      </c>
      <c r="E281" s="3">
        <v>3</v>
      </c>
      <c r="F281" s="3">
        <v>0</v>
      </c>
      <c r="G281" s="3">
        <f t="shared" ref="G281:H281" si="279">(E281/198)*100</f>
        <v>1.5151515151515151</v>
      </c>
      <c r="H281" s="3">
        <f t="shared" si="279"/>
        <v>0</v>
      </c>
    </row>
    <row r="282" spans="1:8" ht="14.25" customHeight="1" x14ac:dyDescent="0.3">
      <c r="A282" s="4" t="s">
        <v>27</v>
      </c>
      <c r="B282" s="4" t="s">
        <v>28</v>
      </c>
      <c r="C282" s="5">
        <v>145</v>
      </c>
      <c r="D282" s="3" t="s">
        <v>12</v>
      </c>
      <c r="E282" s="3">
        <v>2</v>
      </c>
      <c r="F282" s="3">
        <v>0</v>
      </c>
      <c r="G282" s="3">
        <f t="shared" ref="G282:H282" si="280">(E282/198)*100</f>
        <v>1.0101010101010102</v>
      </c>
      <c r="H282" s="3">
        <f t="shared" si="280"/>
        <v>0</v>
      </c>
    </row>
    <row r="283" spans="1:8" ht="14.25" customHeight="1" x14ac:dyDescent="0.3">
      <c r="A283" s="4" t="s">
        <v>27</v>
      </c>
      <c r="B283" s="4" t="s">
        <v>28</v>
      </c>
      <c r="C283" s="5">
        <v>150</v>
      </c>
      <c r="D283" s="3" t="s">
        <v>12</v>
      </c>
      <c r="E283" s="3">
        <v>2</v>
      </c>
      <c r="F283" s="3">
        <v>0</v>
      </c>
      <c r="G283" s="3">
        <f t="shared" ref="G283:H283" si="281">(E283/198)*100</f>
        <v>1.0101010101010102</v>
      </c>
      <c r="H283" s="3">
        <f t="shared" si="281"/>
        <v>0</v>
      </c>
    </row>
    <row r="284" spans="1:8" ht="14.25" customHeight="1" x14ac:dyDescent="0.3">
      <c r="A284" s="4" t="s">
        <v>27</v>
      </c>
      <c r="B284" s="4" t="s">
        <v>28</v>
      </c>
      <c r="C284" s="5">
        <v>155</v>
      </c>
      <c r="D284" s="3" t="s">
        <v>12</v>
      </c>
      <c r="E284" s="3">
        <v>1</v>
      </c>
      <c r="F284" s="3">
        <v>0</v>
      </c>
      <c r="G284" s="3">
        <f t="shared" ref="G284:H284" si="282">(E284/198)*100</f>
        <v>0.50505050505050508</v>
      </c>
      <c r="H284" s="3">
        <f t="shared" si="282"/>
        <v>0</v>
      </c>
    </row>
    <row r="285" spans="1:8" ht="14.25" customHeight="1" x14ac:dyDescent="0.3">
      <c r="A285" s="4" t="s">
        <v>27</v>
      </c>
      <c r="B285" s="4" t="s">
        <v>28</v>
      </c>
      <c r="C285" s="5">
        <v>160</v>
      </c>
      <c r="D285" s="3" t="s">
        <v>12</v>
      </c>
      <c r="E285" s="3">
        <v>0</v>
      </c>
      <c r="F285" s="3">
        <v>0</v>
      </c>
      <c r="G285" s="3">
        <f t="shared" ref="G285:H285" si="283">(E285/198)*100</f>
        <v>0</v>
      </c>
      <c r="H285" s="3">
        <f t="shared" si="283"/>
        <v>0</v>
      </c>
    </row>
    <row r="286" spans="1:8" ht="14.25" customHeight="1" x14ac:dyDescent="0.3">
      <c r="A286" s="4" t="s">
        <v>27</v>
      </c>
      <c r="B286" s="4" t="s">
        <v>28</v>
      </c>
      <c r="C286" s="5">
        <v>165</v>
      </c>
      <c r="D286" s="3" t="s">
        <v>12</v>
      </c>
      <c r="E286" s="3">
        <v>1</v>
      </c>
      <c r="F286" s="3">
        <v>0</v>
      </c>
      <c r="G286" s="3">
        <f t="shared" ref="G286:H286" si="284">(E286/198)*100</f>
        <v>0.50505050505050508</v>
      </c>
      <c r="H286" s="3">
        <f t="shared" si="284"/>
        <v>0</v>
      </c>
    </row>
    <row r="287" spans="1:8" ht="14.25" customHeight="1" x14ac:dyDescent="0.3">
      <c r="A287" s="4" t="s">
        <v>27</v>
      </c>
      <c r="B287" s="4" t="s">
        <v>28</v>
      </c>
      <c r="C287" s="5">
        <v>170</v>
      </c>
      <c r="D287" s="3" t="s">
        <v>12</v>
      </c>
      <c r="E287" s="3">
        <v>0</v>
      </c>
      <c r="F287" s="3">
        <v>0</v>
      </c>
      <c r="G287" s="3">
        <f t="shared" ref="G287:H287" si="285">(E287/198)*100</f>
        <v>0</v>
      </c>
      <c r="H287" s="3">
        <f t="shared" si="285"/>
        <v>0</v>
      </c>
    </row>
    <row r="288" spans="1:8" ht="14.25" customHeight="1" x14ac:dyDescent="0.3">
      <c r="A288" s="4" t="s">
        <v>27</v>
      </c>
      <c r="B288" s="4" t="s">
        <v>28</v>
      </c>
      <c r="C288" s="5">
        <v>175</v>
      </c>
      <c r="D288" s="3" t="s">
        <v>12</v>
      </c>
      <c r="E288" s="3">
        <v>0</v>
      </c>
      <c r="F288" s="3">
        <v>0</v>
      </c>
      <c r="G288" s="3">
        <f t="shared" ref="G288:H288" si="286">(E288/198)*100</f>
        <v>0</v>
      </c>
      <c r="H288" s="3">
        <f t="shared" si="286"/>
        <v>0</v>
      </c>
    </row>
    <row r="289" spans="1:8" ht="14.25" customHeight="1" x14ac:dyDescent="0.3">
      <c r="A289" s="4" t="s">
        <v>27</v>
      </c>
      <c r="B289" s="4" t="s">
        <v>28</v>
      </c>
      <c r="C289" s="5" t="s">
        <v>14</v>
      </c>
      <c r="D289" s="3" t="s">
        <v>12</v>
      </c>
      <c r="E289" s="3">
        <v>0</v>
      </c>
      <c r="F289" s="3">
        <v>0</v>
      </c>
      <c r="G289" s="3">
        <f t="shared" ref="G289:H289" si="287">(E289/198)*100</f>
        <v>0</v>
      </c>
      <c r="H289" s="3">
        <f t="shared" si="287"/>
        <v>0</v>
      </c>
    </row>
    <row r="290" spans="1:8" ht="14.25" customHeight="1" x14ac:dyDescent="0.3">
      <c r="A290" s="4" t="s">
        <v>29</v>
      </c>
      <c r="B290" s="4" t="s">
        <v>30</v>
      </c>
      <c r="C290" s="5">
        <v>5</v>
      </c>
      <c r="D290" s="3" t="s">
        <v>10</v>
      </c>
      <c r="E290" s="3">
        <v>0</v>
      </c>
      <c r="F290" s="3">
        <v>0</v>
      </c>
      <c r="G290" s="3">
        <f t="shared" ref="G290:H290" si="288">(E290/210)*100</f>
        <v>0</v>
      </c>
      <c r="H290" s="3">
        <f t="shared" si="288"/>
        <v>0</v>
      </c>
    </row>
    <row r="291" spans="1:8" ht="14.25" customHeight="1" x14ac:dyDescent="0.3">
      <c r="A291" s="4" t="s">
        <v>29</v>
      </c>
      <c r="B291" s="4" t="s">
        <v>30</v>
      </c>
      <c r="C291" s="5">
        <v>10</v>
      </c>
      <c r="D291" s="3" t="s">
        <v>10</v>
      </c>
      <c r="E291" s="3">
        <v>1</v>
      </c>
      <c r="F291" s="3">
        <v>0</v>
      </c>
      <c r="G291" s="3">
        <f t="shared" ref="G291:H291" si="289">(E291/210)*100</f>
        <v>0.47619047619047622</v>
      </c>
      <c r="H291" s="3">
        <f t="shared" si="289"/>
        <v>0</v>
      </c>
    </row>
    <row r="292" spans="1:8" ht="14.25" customHeight="1" x14ac:dyDescent="0.3">
      <c r="A292" s="4" t="s">
        <v>29</v>
      </c>
      <c r="B292" s="4" t="s">
        <v>30</v>
      </c>
      <c r="C292" s="5">
        <v>15</v>
      </c>
      <c r="D292" s="3" t="s">
        <v>10</v>
      </c>
      <c r="E292" s="3">
        <v>0</v>
      </c>
      <c r="F292" s="3">
        <v>1</v>
      </c>
      <c r="G292" s="3">
        <f t="shared" ref="G292:H292" si="290">(E292/210)*100</f>
        <v>0</v>
      </c>
      <c r="H292" s="3">
        <f t="shared" si="290"/>
        <v>0.47619047619047622</v>
      </c>
    </row>
    <row r="293" spans="1:8" ht="14.25" customHeight="1" x14ac:dyDescent="0.3">
      <c r="A293" s="4" t="s">
        <v>29</v>
      </c>
      <c r="B293" s="4" t="s">
        <v>30</v>
      </c>
      <c r="C293" s="5">
        <v>20</v>
      </c>
      <c r="D293" s="3" t="s">
        <v>10</v>
      </c>
      <c r="E293" s="3">
        <v>7</v>
      </c>
      <c r="F293" s="3">
        <v>0</v>
      </c>
      <c r="G293" s="3">
        <f t="shared" ref="G293:H293" si="291">(E293/210)*100</f>
        <v>3.3333333333333335</v>
      </c>
      <c r="H293" s="3">
        <f t="shared" si="291"/>
        <v>0</v>
      </c>
    </row>
    <row r="294" spans="1:8" ht="14.25" customHeight="1" x14ac:dyDescent="0.3">
      <c r="A294" s="4" t="s">
        <v>29</v>
      </c>
      <c r="B294" s="4" t="s">
        <v>30</v>
      </c>
      <c r="C294" s="5">
        <v>25</v>
      </c>
      <c r="D294" s="3" t="s">
        <v>10</v>
      </c>
      <c r="E294" s="3">
        <v>9</v>
      </c>
      <c r="F294" s="3">
        <v>0</v>
      </c>
      <c r="G294" s="3">
        <f t="shared" ref="G294:H294" si="292">(E294/210)*100</f>
        <v>4.2857142857142856</v>
      </c>
      <c r="H294" s="3">
        <f t="shared" si="292"/>
        <v>0</v>
      </c>
    </row>
    <row r="295" spans="1:8" ht="14.25" customHeight="1" x14ac:dyDescent="0.3">
      <c r="A295" s="4" t="s">
        <v>29</v>
      </c>
      <c r="B295" s="4" t="s">
        <v>30</v>
      </c>
      <c r="C295" s="5">
        <v>30</v>
      </c>
      <c r="D295" s="3" t="s">
        <v>10</v>
      </c>
      <c r="E295" s="3">
        <v>7</v>
      </c>
      <c r="F295" s="3">
        <v>0</v>
      </c>
      <c r="G295" s="3">
        <f t="shared" ref="G295:H295" si="293">(E295/210)*100</f>
        <v>3.3333333333333335</v>
      </c>
      <c r="H295" s="3">
        <f t="shared" si="293"/>
        <v>0</v>
      </c>
    </row>
    <row r="296" spans="1:8" ht="14.25" customHeight="1" x14ac:dyDescent="0.3">
      <c r="A296" s="4" t="s">
        <v>29</v>
      </c>
      <c r="B296" s="4" t="s">
        <v>30</v>
      </c>
      <c r="C296" s="5">
        <v>35</v>
      </c>
      <c r="D296" s="3" t="s">
        <v>10</v>
      </c>
      <c r="E296" s="3">
        <v>10</v>
      </c>
      <c r="F296" s="3">
        <v>0</v>
      </c>
      <c r="G296" s="3">
        <f t="shared" ref="G296:H296" si="294">(E296/210)*100</f>
        <v>4.7619047619047619</v>
      </c>
      <c r="H296" s="3">
        <f t="shared" si="294"/>
        <v>0</v>
      </c>
    </row>
    <row r="297" spans="1:8" ht="14.25" customHeight="1" x14ac:dyDescent="0.3">
      <c r="A297" s="4" t="s">
        <v>29</v>
      </c>
      <c r="B297" s="4" t="s">
        <v>30</v>
      </c>
      <c r="C297" s="5">
        <v>40</v>
      </c>
      <c r="D297" s="3" t="s">
        <v>11</v>
      </c>
      <c r="E297" s="3">
        <v>8</v>
      </c>
      <c r="F297" s="3">
        <v>0</v>
      </c>
      <c r="G297" s="3">
        <f t="shared" ref="G297:H297" si="295">(E297/210)*100</f>
        <v>3.8095238095238098</v>
      </c>
      <c r="H297" s="3">
        <f t="shared" si="295"/>
        <v>0</v>
      </c>
    </row>
    <row r="298" spans="1:8" ht="14.25" customHeight="1" x14ac:dyDescent="0.3">
      <c r="A298" s="4" t="s">
        <v>29</v>
      </c>
      <c r="B298" s="4" t="s">
        <v>30</v>
      </c>
      <c r="C298" s="5">
        <v>45</v>
      </c>
      <c r="D298" s="3" t="s">
        <v>11</v>
      </c>
      <c r="E298" s="3">
        <v>3</v>
      </c>
      <c r="F298" s="3">
        <v>0</v>
      </c>
      <c r="G298" s="3">
        <f t="shared" ref="G298:H298" si="296">(E298/210)*100</f>
        <v>1.4285714285714286</v>
      </c>
      <c r="H298" s="3">
        <f t="shared" si="296"/>
        <v>0</v>
      </c>
    </row>
    <row r="299" spans="1:8" ht="14.25" customHeight="1" x14ac:dyDescent="0.3">
      <c r="A299" s="4" t="s">
        <v>29</v>
      </c>
      <c r="B299" s="4" t="s">
        <v>30</v>
      </c>
      <c r="C299" s="5">
        <v>50</v>
      </c>
      <c r="D299" s="3" t="s">
        <v>11</v>
      </c>
      <c r="E299" s="3">
        <v>3</v>
      </c>
      <c r="F299" s="3">
        <v>1</v>
      </c>
      <c r="G299" s="3">
        <f t="shared" ref="G299:H299" si="297">(E299/210)*100</f>
        <v>1.4285714285714286</v>
      </c>
      <c r="H299" s="3">
        <f t="shared" si="297"/>
        <v>0.47619047619047622</v>
      </c>
    </row>
    <row r="300" spans="1:8" ht="14.25" customHeight="1" x14ac:dyDescent="0.3">
      <c r="A300" s="4" t="s">
        <v>29</v>
      </c>
      <c r="B300" s="4" t="s">
        <v>30</v>
      </c>
      <c r="C300" s="5">
        <v>55</v>
      </c>
      <c r="D300" s="3" t="s">
        <v>11</v>
      </c>
      <c r="E300" s="3">
        <v>0</v>
      </c>
      <c r="F300" s="3">
        <v>0</v>
      </c>
      <c r="G300" s="3">
        <f t="shared" ref="G300:H300" si="298">(E300/210)*100</f>
        <v>0</v>
      </c>
      <c r="H300" s="3">
        <f t="shared" si="298"/>
        <v>0</v>
      </c>
    </row>
    <row r="301" spans="1:8" ht="14.25" customHeight="1" x14ac:dyDescent="0.3">
      <c r="A301" s="4" t="s">
        <v>29</v>
      </c>
      <c r="B301" s="4" t="s">
        <v>30</v>
      </c>
      <c r="C301" s="5">
        <v>60</v>
      </c>
      <c r="D301" s="3" t="s">
        <v>11</v>
      </c>
      <c r="E301" s="3">
        <v>2</v>
      </c>
      <c r="F301" s="3">
        <v>0</v>
      </c>
      <c r="G301" s="3">
        <f t="shared" ref="G301:H301" si="299">(E301/210)*100</f>
        <v>0.95238095238095244</v>
      </c>
      <c r="H301" s="3">
        <f t="shared" si="299"/>
        <v>0</v>
      </c>
    </row>
    <row r="302" spans="1:8" ht="14.25" customHeight="1" x14ac:dyDescent="0.3">
      <c r="A302" s="4" t="s">
        <v>29</v>
      </c>
      <c r="B302" s="4" t="s">
        <v>30</v>
      </c>
      <c r="C302" s="5">
        <v>65</v>
      </c>
      <c r="D302" s="3" t="s">
        <v>11</v>
      </c>
      <c r="E302" s="3">
        <v>3</v>
      </c>
      <c r="F302" s="3">
        <v>0</v>
      </c>
      <c r="G302" s="3">
        <f t="shared" ref="G302:H302" si="300">(E302/210)*100</f>
        <v>1.4285714285714286</v>
      </c>
      <c r="H302" s="3">
        <f t="shared" si="300"/>
        <v>0</v>
      </c>
    </row>
    <row r="303" spans="1:8" ht="14.25" customHeight="1" x14ac:dyDescent="0.3">
      <c r="A303" s="4" t="s">
        <v>29</v>
      </c>
      <c r="B303" s="4" t="s">
        <v>30</v>
      </c>
      <c r="C303" s="5">
        <v>70</v>
      </c>
      <c r="D303" s="3" t="s">
        <v>11</v>
      </c>
      <c r="E303" s="3">
        <v>5</v>
      </c>
      <c r="F303" s="3">
        <v>0</v>
      </c>
      <c r="G303" s="3">
        <f t="shared" ref="G303:H303" si="301">(E303/210)*100</f>
        <v>2.3809523809523809</v>
      </c>
      <c r="H303" s="3">
        <f t="shared" si="301"/>
        <v>0</v>
      </c>
    </row>
    <row r="304" spans="1:8" ht="14.25" customHeight="1" x14ac:dyDescent="0.3">
      <c r="A304" s="4" t="s">
        <v>29</v>
      </c>
      <c r="B304" s="4" t="s">
        <v>30</v>
      </c>
      <c r="C304" s="5">
        <v>75</v>
      </c>
      <c r="D304" s="3" t="s">
        <v>11</v>
      </c>
      <c r="E304" s="3">
        <v>5</v>
      </c>
      <c r="F304" s="3">
        <v>0</v>
      </c>
      <c r="G304" s="3">
        <f t="shared" ref="G304:H304" si="302">(E304/210)*100</f>
        <v>2.3809523809523809</v>
      </c>
      <c r="H304" s="3">
        <f t="shared" si="302"/>
        <v>0</v>
      </c>
    </row>
    <row r="305" spans="1:8" ht="14.25" customHeight="1" x14ac:dyDescent="0.3">
      <c r="A305" s="4" t="s">
        <v>29</v>
      </c>
      <c r="B305" s="4" t="s">
        <v>30</v>
      </c>
      <c r="C305" s="5">
        <v>80</v>
      </c>
      <c r="D305" s="3" t="s">
        <v>12</v>
      </c>
      <c r="E305" s="3">
        <v>11</v>
      </c>
      <c r="F305" s="3">
        <v>2</v>
      </c>
      <c r="G305" s="3">
        <f t="shared" ref="G305:H305" si="303">(E305/210)*100</f>
        <v>5.2380952380952381</v>
      </c>
      <c r="H305" s="3">
        <f t="shared" si="303"/>
        <v>0.95238095238095244</v>
      </c>
    </row>
    <row r="306" spans="1:8" ht="14.25" customHeight="1" x14ac:dyDescent="0.3">
      <c r="A306" s="4" t="s">
        <v>29</v>
      </c>
      <c r="B306" s="4" t="s">
        <v>30</v>
      </c>
      <c r="C306" s="5">
        <v>85</v>
      </c>
      <c r="D306" s="3" t="s">
        <v>12</v>
      </c>
      <c r="E306" s="3">
        <v>15</v>
      </c>
      <c r="F306" s="3">
        <v>3</v>
      </c>
      <c r="G306" s="3">
        <f t="shared" ref="G306:H306" si="304">(E306/210)*100</f>
        <v>7.1428571428571423</v>
      </c>
      <c r="H306" s="3">
        <f t="shared" si="304"/>
        <v>1.4285714285714286</v>
      </c>
    </row>
    <row r="307" spans="1:8" ht="14.25" customHeight="1" x14ac:dyDescent="0.3">
      <c r="A307" s="4" t="s">
        <v>29</v>
      </c>
      <c r="B307" s="4" t="s">
        <v>30</v>
      </c>
      <c r="C307" s="5">
        <v>90</v>
      </c>
      <c r="D307" s="3" t="s">
        <v>12</v>
      </c>
      <c r="E307" s="3">
        <v>14</v>
      </c>
      <c r="F307" s="3">
        <v>3</v>
      </c>
      <c r="G307" s="3">
        <f t="shared" ref="G307:H307" si="305">(E307/210)*100</f>
        <v>6.666666666666667</v>
      </c>
      <c r="H307" s="3">
        <f t="shared" si="305"/>
        <v>1.4285714285714286</v>
      </c>
    </row>
    <row r="308" spans="1:8" ht="14.25" customHeight="1" x14ac:dyDescent="0.3">
      <c r="A308" s="4" t="s">
        <v>29</v>
      </c>
      <c r="B308" s="4" t="s">
        <v>30</v>
      </c>
      <c r="C308" s="5">
        <v>95</v>
      </c>
      <c r="D308" s="3" t="s">
        <v>12</v>
      </c>
      <c r="E308" s="3">
        <v>15</v>
      </c>
      <c r="F308" s="3">
        <v>1</v>
      </c>
      <c r="G308" s="3">
        <f t="shared" ref="G308:H308" si="306">(E308/210)*100</f>
        <v>7.1428571428571423</v>
      </c>
      <c r="H308" s="3">
        <f t="shared" si="306"/>
        <v>0.47619047619047622</v>
      </c>
    </row>
    <row r="309" spans="1:8" ht="14.25" customHeight="1" x14ac:dyDescent="0.3">
      <c r="A309" s="4" t="s">
        <v>29</v>
      </c>
      <c r="B309" s="4" t="s">
        <v>30</v>
      </c>
      <c r="C309" s="5">
        <v>100</v>
      </c>
      <c r="D309" s="3" t="s">
        <v>12</v>
      </c>
      <c r="E309" s="3">
        <v>13</v>
      </c>
      <c r="F309" s="3">
        <v>0</v>
      </c>
      <c r="G309" s="3">
        <f t="shared" ref="G309:H309" si="307">(E309/210)*100</f>
        <v>6.1904761904761907</v>
      </c>
      <c r="H309" s="3">
        <f t="shared" si="307"/>
        <v>0</v>
      </c>
    </row>
    <row r="310" spans="1:8" ht="14.25" customHeight="1" x14ac:dyDescent="0.3">
      <c r="A310" s="4" t="s">
        <v>29</v>
      </c>
      <c r="B310" s="4" t="s">
        <v>30</v>
      </c>
      <c r="C310" s="5">
        <v>105</v>
      </c>
      <c r="D310" s="3" t="s">
        <v>12</v>
      </c>
      <c r="E310" s="3">
        <v>12</v>
      </c>
      <c r="F310" s="3">
        <v>2</v>
      </c>
      <c r="G310" s="3">
        <f t="shared" ref="G310:H310" si="308">(E310/210)*100</f>
        <v>5.7142857142857144</v>
      </c>
      <c r="H310" s="3">
        <f t="shared" si="308"/>
        <v>0.95238095238095244</v>
      </c>
    </row>
    <row r="311" spans="1:8" ht="14.25" customHeight="1" x14ac:dyDescent="0.3">
      <c r="A311" s="4" t="s">
        <v>29</v>
      </c>
      <c r="B311" s="4" t="s">
        <v>30</v>
      </c>
      <c r="C311" s="5">
        <v>110</v>
      </c>
      <c r="D311" s="3" t="s">
        <v>12</v>
      </c>
      <c r="E311" s="3">
        <v>10</v>
      </c>
      <c r="F311" s="3">
        <v>3</v>
      </c>
      <c r="G311" s="3">
        <f t="shared" ref="G311:H311" si="309">(E311/210)*100</f>
        <v>4.7619047619047619</v>
      </c>
      <c r="H311" s="3">
        <f t="shared" si="309"/>
        <v>1.4285714285714286</v>
      </c>
    </row>
    <row r="312" spans="1:8" ht="14.25" customHeight="1" x14ac:dyDescent="0.3">
      <c r="A312" s="4" t="s">
        <v>29</v>
      </c>
      <c r="B312" s="4" t="s">
        <v>30</v>
      </c>
      <c r="C312" s="5">
        <v>115</v>
      </c>
      <c r="D312" s="3" t="s">
        <v>12</v>
      </c>
      <c r="E312" s="3">
        <v>12</v>
      </c>
      <c r="F312" s="3">
        <v>2</v>
      </c>
      <c r="G312" s="3">
        <f t="shared" ref="G312:H312" si="310">(E312/210)*100</f>
        <v>5.7142857142857144</v>
      </c>
      <c r="H312" s="3">
        <f t="shared" si="310"/>
        <v>0.95238095238095244</v>
      </c>
    </row>
    <row r="313" spans="1:8" ht="14.25" customHeight="1" x14ac:dyDescent="0.3">
      <c r="A313" s="4" t="s">
        <v>29</v>
      </c>
      <c r="B313" s="4" t="s">
        <v>30</v>
      </c>
      <c r="C313" s="5">
        <v>120</v>
      </c>
      <c r="D313" s="3" t="s">
        <v>12</v>
      </c>
      <c r="E313" s="3">
        <v>9</v>
      </c>
      <c r="F313" s="3">
        <v>0</v>
      </c>
      <c r="G313" s="3">
        <f t="shared" ref="G313:H313" si="311">(E313/210)*100</f>
        <v>4.2857142857142856</v>
      </c>
      <c r="H313" s="3">
        <f t="shared" si="311"/>
        <v>0</v>
      </c>
    </row>
    <row r="314" spans="1:8" ht="14.25" customHeight="1" x14ac:dyDescent="0.3">
      <c r="A314" s="4" t="s">
        <v>29</v>
      </c>
      <c r="B314" s="4" t="s">
        <v>30</v>
      </c>
      <c r="C314" s="5">
        <v>125</v>
      </c>
      <c r="D314" s="3" t="s">
        <v>12</v>
      </c>
      <c r="E314" s="3">
        <v>9</v>
      </c>
      <c r="F314" s="3">
        <v>0</v>
      </c>
      <c r="G314" s="3">
        <f t="shared" ref="G314:H314" si="312">(E314/210)*100</f>
        <v>4.2857142857142856</v>
      </c>
      <c r="H314" s="3">
        <f t="shared" si="312"/>
        <v>0</v>
      </c>
    </row>
    <row r="315" spans="1:8" ht="14.25" customHeight="1" x14ac:dyDescent="0.3">
      <c r="A315" s="4" t="s">
        <v>29</v>
      </c>
      <c r="B315" s="4" t="s">
        <v>30</v>
      </c>
      <c r="C315" s="5">
        <v>130</v>
      </c>
      <c r="D315" s="3" t="s">
        <v>12</v>
      </c>
      <c r="E315" s="3">
        <v>3</v>
      </c>
      <c r="F315" s="3">
        <v>1</v>
      </c>
      <c r="G315" s="3">
        <f t="shared" ref="G315:H315" si="313">(E315/210)*100</f>
        <v>1.4285714285714286</v>
      </c>
      <c r="H315" s="3">
        <f t="shared" si="313"/>
        <v>0.47619047619047622</v>
      </c>
    </row>
    <row r="316" spans="1:8" ht="14.25" customHeight="1" x14ac:dyDescent="0.3">
      <c r="A316" s="4" t="s">
        <v>29</v>
      </c>
      <c r="B316" s="4" t="s">
        <v>30</v>
      </c>
      <c r="C316" s="5">
        <v>135</v>
      </c>
      <c r="D316" s="3" t="s">
        <v>12</v>
      </c>
      <c r="E316" s="3">
        <v>2</v>
      </c>
      <c r="F316" s="3">
        <v>0</v>
      </c>
      <c r="G316" s="3">
        <f t="shared" ref="G316:H316" si="314">(E316/210)*100</f>
        <v>0.95238095238095244</v>
      </c>
      <c r="H316" s="3">
        <f t="shared" si="314"/>
        <v>0</v>
      </c>
    </row>
    <row r="317" spans="1:8" ht="14.25" customHeight="1" x14ac:dyDescent="0.3">
      <c r="A317" s="4" t="s">
        <v>29</v>
      </c>
      <c r="B317" s="4" t="s">
        <v>30</v>
      </c>
      <c r="C317" s="5">
        <v>140</v>
      </c>
      <c r="D317" s="3" t="s">
        <v>12</v>
      </c>
      <c r="E317" s="3">
        <v>1</v>
      </c>
      <c r="F317" s="3">
        <v>0</v>
      </c>
      <c r="G317" s="3">
        <f t="shared" ref="G317:H317" si="315">(E317/210)*100</f>
        <v>0.47619047619047622</v>
      </c>
      <c r="H317" s="3">
        <f t="shared" si="315"/>
        <v>0</v>
      </c>
    </row>
    <row r="318" spans="1:8" ht="14.25" customHeight="1" x14ac:dyDescent="0.3">
      <c r="A318" s="4" t="s">
        <v>29</v>
      </c>
      <c r="B318" s="4" t="s">
        <v>30</v>
      </c>
      <c r="C318" s="5">
        <v>145</v>
      </c>
      <c r="D318" s="3" t="s">
        <v>12</v>
      </c>
      <c r="E318" s="3">
        <v>0</v>
      </c>
      <c r="F318" s="3">
        <v>0</v>
      </c>
      <c r="G318" s="3">
        <f t="shared" ref="G318:H318" si="316">(E318/210)*100</f>
        <v>0</v>
      </c>
      <c r="H318" s="3">
        <f t="shared" si="316"/>
        <v>0</v>
      </c>
    </row>
    <row r="319" spans="1:8" ht="14.25" customHeight="1" x14ac:dyDescent="0.3">
      <c r="A319" s="4" t="s">
        <v>29</v>
      </c>
      <c r="B319" s="4" t="s">
        <v>30</v>
      </c>
      <c r="C319" s="5">
        <v>150</v>
      </c>
      <c r="D319" s="3" t="s">
        <v>12</v>
      </c>
      <c r="E319" s="3">
        <v>1</v>
      </c>
      <c r="F319" s="3">
        <v>0</v>
      </c>
      <c r="G319" s="3">
        <f t="shared" ref="G319:H319" si="317">(E319/210)*100</f>
        <v>0.47619047619047622</v>
      </c>
      <c r="H319" s="3">
        <f t="shared" si="317"/>
        <v>0</v>
      </c>
    </row>
    <row r="320" spans="1:8" ht="14.25" customHeight="1" x14ac:dyDescent="0.3">
      <c r="A320" s="4" t="s">
        <v>29</v>
      </c>
      <c r="B320" s="4" t="s">
        <v>30</v>
      </c>
      <c r="C320" s="5">
        <v>155</v>
      </c>
      <c r="D320" s="3" t="s">
        <v>12</v>
      </c>
      <c r="E320" s="3">
        <v>0</v>
      </c>
      <c r="F320" s="3">
        <v>0</v>
      </c>
      <c r="G320" s="3">
        <f t="shared" ref="G320:H320" si="318">(E320/210)*100</f>
        <v>0</v>
      </c>
      <c r="H320" s="3">
        <f t="shared" si="318"/>
        <v>0</v>
      </c>
    </row>
    <row r="321" spans="1:8" ht="14.25" customHeight="1" x14ac:dyDescent="0.3">
      <c r="A321" s="4" t="s">
        <v>29</v>
      </c>
      <c r="B321" s="4" t="s">
        <v>30</v>
      </c>
      <c r="C321" s="5">
        <v>160</v>
      </c>
      <c r="D321" s="3" t="s">
        <v>12</v>
      </c>
      <c r="E321" s="3">
        <v>0</v>
      </c>
      <c r="F321" s="3">
        <v>0</v>
      </c>
      <c r="G321" s="3">
        <f t="shared" ref="G321:H321" si="319">(E321/210)*100</f>
        <v>0</v>
      </c>
      <c r="H321" s="3">
        <f t="shared" si="319"/>
        <v>0</v>
      </c>
    </row>
    <row r="322" spans="1:8" ht="14.25" customHeight="1" x14ac:dyDescent="0.3">
      <c r="A322" s="4" t="s">
        <v>29</v>
      </c>
      <c r="B322" s="4" t="s">
        <v>30</v>
      </c>
      <c r="C322" s="5">
        <v>165</v>
      </c>
      <c r="D322" s="3" t="s">
        <v>12</v>
      </c>
      <c r="E322" s="3">
        <v>0</v>
      </c>
      <c r="F322" s="3">
        <v>0</v>
      </c>
      <c r="G322" s="3">
        <f t="shared" ref="G322:H322" si="320">(E322/210)*100</f>
        <v>0</v>
      </c>
      <c r="H322" s="3">
        <f t="shared" si="320"/>
        <v>0</v>
      </c>
    </row>
    <row r="323" spans="1:8" ht="14.25" customHeight="1" x14ac:dyDescent="0.3">
      <c r="A323" s="4" t="s">
        <v>29</v>
      </c>
      <c r="B323" s="4" t="s">
        <v>30</v>
      </c>
      <c r="C323" s="5">
        <v>170</v>
      </c>
      <c r="D323" s="3" t="s">
        <v>12</v>
      </c>
      <c r="E323" s="3">
        <v>1</v>
      </c>
      <c r="F323" s="3">
        <v>0</v>
      </c>
      <c r="G323" s="3">
        <f t="shared" ref="G323:H323" si="321">(E323/210)*100</f>
        <v>0.47619047619047622</v>
      </c>
      <c r="H323" s="3">
        <f t="shared" si="321"/>
        <v>0</v>
      </c>
    </row>
    <row r="324" spans="1:8" ht="14.25" customHeight="1" x14ac:dyDescent="0.3">
      <c r="A324" s="4" t="s">
        <v>29</v>
      </c>
      <c r="B324" s="4" t="s">
        <v>30</v>
      </c>
      <c r="C324" s="5">
        <v>175</v>
      </c>
      <c r="D324" s="3" t="s">
        <v>12</v>
      </c>
      <c r="E324" s="3">
        <v>0</v>
      </c>
      <c r="F324" s="3">
        <v>0</v>
      </c>
      <c r="G324" s="3">
        <f t="shared" ref="G324:H324" si="322">(E324/210)*100</f>
        <v>0</v>
      </c>
      <c r="H324" s="3">
        <f t="shared" si="322"/>
        <v>0</v>
      </c>
    </row>
    <row r="325" spans="1:8" ht="14.25" customHeight="1" x14ac:dyDescent="0.3">
      <c r="A325" s="4" t="s">
        <v>29</v>
      </c>
      <c r="B325" s="4" t="s">
        <v>30</v>
      </c>
      <c r="C325" s="5" t="s">
        <v>14</v>
      </c>
      <c r="D325" s="3" t="s">
        <v>12</v>
      </c>
      <c r="E325" s="3">
        <v>0</v>
      </c>
      <c r="F325" s="3">
        <v>0</v>
      </c>
      <c r="G325" s="3">
        <f t="shared" ref="G325:H325" si="323">(E325/210)*100</f>
        <v>0</v>
      </c>
      <c r="H325" s="3">
        <f t="shared" si="323"/>
        <v>0</v>
      </c>
    </row>
    <row r="326" spans="1:8" ht="14.25" customHeight="1" x14ac:dyDescent="0.3">
      <c r="A326" s="4" t="s">
        <v>31</v>
      </c>
      <c r="B326" s="4" t="s">
        <v>32</v>
      </c>
      <c r="C326" s="5">
        <v>5</v>
      </c>
      <c r="D326" s="3" t="s">
        <v>10</v>
      </c>
      <c r="E326" s="3">
        <v>0</v>
      </c>
      <c r="F326" s="3">
        <v>0</v>
      </c>
      <c r="G326" s="3">
        <f t="shared" ref="G326:H326" si="324">(E326/219)*100</f>
        <v>0</v>
      </c>
      <c r="H326" s="3">
        <f t="shared" si="324"/>
        <v>0</v>
      </c>
    </row>
    <row r="327" spans="1:8" ht="14.25" customHeight="1" x14ac:dyDescent="0.3">
      <c r="A327" s="4" t="s">
        <v>31</v>
      </c>
      <c r="B327" s="4" t="s">
        <v>32</v>
      </c>
      <c r="C327" s="5">
        <v>10</v>
      </c>
      <c r="D327" s="3" t="s">
        <v>10</v>
      </c>
      <c r="E327" s="3">
        <v>0</v>
      </c>
      <c r="F327" s="3">
        <v>0</v>
      </c>
      <c r="G327" s="3">
        <f t="shared" ref="G327:H327" si="325">(E327/219)*100</f>
        <v>0</v>
      </c>
      <c r="H327" s="3">
        <f t="shared" si="325"/>
        <v>0</v>
      </c>
    </row>
    <row r="328" spans="1:8" ht="14.25" customHeight="1" x14ac:dyDescent="0.3">
      <c r="A328" s="4" t="s">
        <v>31</v>
      </c>
      <c r="B328" s="4" t="s">
        <v>32</v>
      </c>
      <c r="C328" s="5">
        <v>15</v>
      </c>
      <c r="D328" s="3" t="s">
        <v>10</v>
      </c>
      <c r="E328" s="3">
        <v>4</v>
      </c>
      <c r="F328" s="3">
        <v>0</v>
      </c>
      <c r="G328" s="3">
        <f t="shared" ref="G328:H328" si="326">(E328/219)*100</f>
        <v>1.8264840182648401</v>
      </c>
      <c r="H328" s="3">
        <f t="shared" si="326"/>
        <v>0</v>
      </c>
    </row>
    <row r="329" spans="1:8" ht="14.25" customHeight="1" x14ac:dyDescent="0.3">
      <c r="A329" s="4" t="s">
        <v>31</v>
      </c>
      <c r="B329" s="4" t="s">
        <v>32</v>
      </c>
      <c r="C329" s="5">
        <v>20</v>
      </c>
      <c r="D329" s="3" t="s">
        <v>10</v>
      </c>
      <c r="E329" s="3">
        <v>6</v>
      </c>
      <c r="F329" s="3">
        <v>0</v>
      </c>
      <c r="G329" s="3">
        <f t="shared" ref="G329:H329" si="327">(E329/219)*100</f>
        <v>2.7397260273972601</v>
      </c>
      <c r="H329" s="3">
        <f t="shared" si="327"/>
        <v>0</v>
      </c>
    </row>
    <row r="330" spans="1:8" ht="14.25" customHeight="1" x14ac:dyDescent="0.3">
      <c r="A330" s="4" t="s">
        <v>31</v>
      </c>
      <c r="B330" s="4" t="s">
        <v>32</v>
      </c>
      <c r="C330" s="5">
        <v>25</v>
      </c>
      <c r="D330" s="3" t="s">
        <v>10</v>
      </c>
      <c r="E330" s="3">
        <v>16</v>
      </c>
      <c r="F330" s="3">
        <v>0</v>
      </c>
      <c r="G330" s="3">
        <f t="shared" ref="G330:H330" si="328">(E330/219)*100</f>
        <v>7.3059360730593603</v>
      </c>
      <c r="H330" s="3">
        <f t="shared" si="328"/>
        <v>0</v>
      </c>
    </row>
    <row r="331" spans="1:8" ht="14.25" customHeight="1" x14ac:dyDescent="0.3">
      <c r="A331" s="4" t="s">
        <v>31</v>
      </c>
      <c r="B331" s="4" t="s">
        <v>32</v>
      </c>
      <c r="C331" s="5">
        <v>30</v>
      </c>
      <c r="D331" s="3" t="s">
        <v>10</v>
      </c>
      <c r="E331" s="3">
        <v>22</v>
      </c>
      <c r="F331" s="3">
        <v>0</v>
      </c>
      <c r="G331" s="3">
        <f t="shared" ref="G331:H331" si="329">(E331/219)*100</f>
        <v>10.045662100456621</v>
      </c>
      <c r="H331" s="3">
        <f t="shared" si="329"/>
        <v>0</v>
      </c>
    </row>
    <row r="332" spans="1:8" ht="14.25" customHeight="1" x14ac:dyDescent="0.3">
      <c r="A332" s="4" t="s">
        <v>31</v>
      </c>
      <c r="B332" s="4" t="s">
        <v>32</v>
      </c>
      <c r="C332" s="5">
        <v>35</v>
      </c>
      <c r="D332" s="3" t="s">
        <v>10</v>
      </c>
      <c r="E332" s="3">
        <v>11</v>
      </c>
      <c r="F332" s="3">
        <v>0</v>
      </c>
      <c r="G332" s="3">
        <f t="shared" ref="G332:H332" si="330">(E332/219)*100</f>
        <v>5.0228310502283104</v>
      </c>
      <c r="H332" s="3">
        <f t="shared" si="330"/>
        <v>0</v>
      </c>
    </row>
    <row r="333" spans="1:8" ht="14.25" customHeight="1" x14ac:dyDescent="0.3">
      <c r="A333" s="4" t="s">
        <v>31</v>
      </c>
      <c r="B333" s="4" t="s">
        <v>32</v>
      </c>
      <c r="C333" s="5">
        <v>40</v>
      </c>
      <c r="D333" s="3" t="s">
        <v>11</v>
      </c>
      <c r="E333" s="3">
        <v>10</v>
      </c>
      <c r="F333" s="3">
        <v>0</v>
      </c>
      <c r="G333" s="3">
        <f t="shared" ref="G333:H333" si="331">(E333/219)*100</f>
        <v>4.5662100456620998</v>
      </c>
      <c r="H333" s="3">
        <f t="shared" si="331"/>
        <v>0</v>
      </c>
    </row>
    <row r="334" spans="1:8" ht="14.25" customHeight="1" x14ac:dyDescent="0.3">
      <c r="A334" s="4" t="s">
        <v>31</v>
      </c>
      <c r="B334" s="4" t="s">
        <v>32</v>
      </c>
      <c r="C334" s="5">
        <v>45</v>
      </c>
      <c r="D334" s="3" t="s">
        <v>11</v>
      </c>
      <c r="E334" s="3">
        <v>5</v>
      </c>
      <c r="F334" s="3">
        <v>0</v>
      </c>
      <c r="G334" s="3">
        <f t="shared" ref="G334:H334" si="332">(E334/219)*100</f>
        <v>2.2831050228310499</v>
      </c>
      <c r="H334" s="3">
        <f t="shared" si="332"/>
        <v>0</v>
      </c>
    </row>
    <row r="335" spans="1:8" ht="14.25" customHeight="1" x14ac:dyDescent="0.3">
      <c r="A335" s="4" t="s">
        <v>31</v>
      </c>
      <c r="B335" s="4" t="s">
        <v>32</v>
      </c>
      <c r="C335" s="5">
        <v>50</v>
      </c>
      <c r="D335" s="3" t="s">
        <v>11</v>
      </c>
      <c r="E335" s="3">
        <v>4</v>
      </c>
      <c r="F335" s="3">
        <v>0</v>
      </c>
      <c r="G335" s="3">
        <f t="shared" ref="G335:H335" si="333">(E335/219)*100</f>
        <v>1.8264840182648401</v>
      </c>
      <c r="H335" s="3">
        <f t="shared" si="333"/>
        <v>0</v>
      </c>
    </row>
    <row r="336" spans="1:8" ht="14.25" customHeight="1" x14ac:dyDescent="0.3">
      <c r="A336" s="4" t="s">
        <v>31</v>
      </c>
      <c r="B336" s="4" t="s">
        <v>32</v>
      </c>
      <c r="C336" s="5">
        <v>55</v>
      </c>
      <c r="D336" s="3" t="s">
        <v>11</v>
      </c>
      <c r="E336" s="3">
        <v>0</v>
      </c>
      <c r="F336" s="3">
        <v>0</v>
      </c>
      <c r="G336" s="3">
        <f t="shared" ref="G336:H336" si="334">(E336/219)*100</f>
        <v>0</v>
      </c>
      <c r="H336" s="3">
        <f t="shared" si="334"/>
        <v>0</v>
      </c>
    </row>
    <row r="337" spans="1:8" ht="14.25" customHeight="1" x14ac:dyDescent="0.3">
      <c r="A337" s="4" t="s">
        <v>31</v>
      </c>
      <c r="B337" s="4" t="s">
        <v>32</v>
      </c>
      <c r="C337" s="5">
        <v>60</v>
      </c>
      <c r="D337" s="3" t="s">
        <v>11</v>
      </c>
      <c r="E337" s="3">
        <v>1</v>
      </c>
      <c r="F337" s="3">
        <v>0</v>
      </c>
      <c r="G337" s="3">
        <f t="shared" ref="G337:H337" si="335">(E337/219)*100</f>
        <v>0.45662100456621002</v>
      </c>
      <c r="H337" s="3">
        <f t="shared" si="335"/>
        <v>0</v>
      </c>
    </row>
    <row r="338" spans="1:8" ht="14.25" customHeight="1" x14ac:dyDescent="0.3">
      <c r="A338" s="4" t="s">
        <v>31</v>
      </c>
      <c r="B338" s="4" t="s">
        <v>32</v>
      </c>
      <c r="C338" s="5">
        <v>65</v>
      </c>
      <c r="D338" s="3" t="s">
        <v>11</v>
      </c>
      <c r="E338" s="3">
        <v>1</v>
      </c>
      <c r="F338" s="3">
        <v>0</v>
      </c>
      <c r="G338" s="3">
        <f t="shared" ref="G338:H338" si="336">(E338/219)*100</f>
        <v>0.45662100456621002</v>
      </c>
      <c r="H338" s="3">
        <f t="shared" si="336"/>
        <v>0</v>
      </c>
    </row>
    <row r="339" spans="1:8" ht="14.25" customHeight="1" x14ac:dyDescent="0.3">
      <c r="A339" s="4" t="s">
        <v>31</v>
      </c>
      <c r="B339" s="4" t="s">
        <v>32</v>
      </c>
      <c r="C339" s="5">
        <v>70</v>
      </c>
      <c r="D339" s="3" t="s">
        <v>11</v>
      </c>
      <c r="E339" s="3">
        <v>8</v>
      </c>
      <c r="F339" s="3">
        <v>1</v>
      </c>
      <c r="G339" s="3">
        <f t="shared" ref="G339:H339" si="337">(E339/219)*100</f>
        <v>3.6529680365296802</v>
      </c>
      <c r="H339" s="3">
        <f t="shared" si="337"/>
        <v>0.45662100456621002</v>
      </c>
    </row>
    <row r="340" spans="1:8" ht="14.25" customHeight="1" x14ac:dyDescent="0.3">
      <c r="A340" s="4" t="s">
        <v>31</v>
      </c>
      <c r="B340" s="4" t="s">
        <v>32</v>
      </c>
      <c r="C340" s="5">
        <v>75</v>
      </c>
      <c r="D340" s="3" t="s">
        <v>11</v>
      </c>
      <c r="E340" s="3">
        <v>6</v>
      </c>
      <c r="F340" s="3">
        <v>1</v>
      </c>
      <c r="G340" s="3">
        <f t="shared" ref="G340:H340" si="338">(E340/219)*100</f>
        <v>2.7397260273972601</v>
      </c>
      <c r="H340" s="3">
        <f t="shared" si="338"/>
        <v>0.45662100456621002</v>
      </c>
    </row>
    <row r="341" spans="1:8" ht="14.25" customHeight="1" x14ac:dyDescent="0.3">
      <c r="A341" s="4" t="s">
        <v>31</v>
      </c>
      <c r="B341" s="4" t="s">
        <v>32</v>
      </c>
      <c r="C341" s="5">
        <v>80</v>
      </c>
      <c r="D341" s="3" t="s">
        <v>12</v>
      </c>
      <c r="E341" s="3">
        <v>8</v>
      </c>
      <c r="F341" s="3">
        <v>4</v>
      </c>
      <c r="G341" s="3">
        <f t="shared" ref="G341:H341" si="339">(E341/219)*100</f>
        <v>3.6529680365296802</v>
      </c>
      <c r="H341" s="3">
        <f t="shared" si="339"/>
        <v>1.8264840182648401</v>
      </c>
    </row>
    <row r="342" spans="1:8" ht="14.25" customHeight="1" x14ac:dyDescent="0.3">
      <c r="A342" s="4" t="s">
        <v>31</v>
      </c>
      <c r="B342" s="4" t="s">
        <v>32</v>
      </c>
      <c r="C342" s="5">
        <v>85</v>
      </c>
      <c r="D342" s="3" t="s">
        <v>12</v>
      </c>
      <c r="E342" s="3">
        <v>14</v>
      </c>
      <c r="F342" s="3">
        <v>1</v>
      </c>
      <c r="G342" s="3">
        <f t="shared" ref="G342:H342" si="340">(E342/219)*100</f>
        <v>6.3926940639269407</v>
      </c>
      <c r="H342" s="3">
        <f t="shared" si="340"/>
        <v>0.45662100456621002</v>
      </c>
    </row>
    <row r="343" spans="1:8" ht="14.25" customHeight="1" x14ac:dyDescent="0.3">
      <c r="A343" s="4" t="s">
        <v>31</v>
      </c>
      <c r="B343" s="4" t="s">
        <v>32</v>
      </c>
      <c r="C343" s="5">
        <v>90</v>
      </c>
      <c r="D343" s="3" t="s">
        <v>12</v>
      </c>
      <c r="E343" s="3">
        <v>20</v>
      </c>
      <c r="F343" s="3">
        <v>0</v>
      </c>
      <c r="G343" s="3">
        <f t="shared" ref="G343:H343" si="341">(E343/219)*100</f>
        <v>9.1324200913241995</v>
      </c>
      <c r="H343" s="3">
        <f t="shared" si="341"/>
        <v>0</v>
      </c>
    </row>
    <row r="344" spans="1:8" ht="14.25" customHeight="1" x14ac:dyDescent="0.3">
      <c r="A344" s="4" t="s">
        <v>31</v>
      </c>
      <c r="B344" s="4" t="s">
        <v>32</v>
      </c>
      <c r="C344" s="5">
        <v>95</v>
      </c>
      <c r="D344" s="3" t="s">
        <v>12</v>
      </c>
      <c r="E344" s="3">
        <v>13</v>
      </c>
      <c r="F344" s="3">
        <v>0</v>
      </c>
      <c r="G344" s="3">
        <f t="shared" ref="G344:H344" si="342">(E344/219)*100</f>
        <v>5.93607305936073</v>
      </c>
      <c r="H344" s="3">
        <f t="shared" si="342"/>
        <v>0</v>
      </c>
    </row>
    <row r="345" spans="1:8" ht="14.25" customHeight="1" x14ac:dyDescent="0.3">
      <c r="A345" s="4" t="s">
        <v>31</v>
      </c>
      <c r="B345" s="4" t="s">
        <v>32</v>
      </c>
      <c r="C345" s="5">
        <v>100</v>
      </c>
      <c r="D345" s="3" t="s">
        <v>12</v>
      </c>
      <c r="E345" s="3">
        <v>12</v>
      </c>
      <c r="F345" s="3">
        <v>2</v>
      </c>
      <c r="G345" s="3">
        <f t="shared" ref="G345:H345" si="343">(E345/219)*100</f>
        <v>5.4794520547945202</v>
      </c>
      <c r="H345" s="3">
        <f t="shared" si="343"/>
        <v>0.91324200913242004</v>
      </c>
    </row>
    <row r="346" spans="1:8" ht="14.25" customHeight="1" x14ac:dyDescent="0.3">
      <c r="A346" s="4" t="s">
        <v>31</v>
      </c>
      <c r="B346" s="4" t="s">
        <v>32</v>
      </c>
      <c r="C346" s="5">
        <v>105</v>
      </c>
      <c r="D346" s="3" t="s">
        <v>12</v>
      </c>
      <c r="E346" s="3">
        <v>7</v>
      </c>
      <c r="F346" s="3">
        <v>1</v>
      </c>
      <c r="G346" s="3">
        <f t="shared" ref="G346:H346" si="344">(E346/219)*100</f>
        <v>3.1963470319634704</v>
      </c>
      <c r="H346" s="3">
        <f t="shared" si="344"/>
        <v>0.45662100456621002</v>
      </c>
    </row>
    <row r="347" spans="1:8" ht="14.25" customHeight="1" x14ac:dyDescent="0.3">
      <c r="A347" s="4" t="s">
        <v>31</v>
      </c>
      <c r="B347" s="4" t="s">
        <v>32</v>
      </c>
      <c r="C347" s="5">
        <v>110</v>
      </c>
      <c r="D347" s="3" t="s">
        <v>12</v>
      </c>
      <c r="E347" s="3">
        <v>13</v>
      </c>
      <c r="F347" s="3">
        <v>0</v>
      </c>
      <c r="G347" s="3">
        <f t="shared" ref="G347:H347" si="345">(E347/219)*100</f>
        <v>5.93607305936073</v>
      </c>
      <c r="H347" s="3">
        <f t="shared" si="345"/>
        <v>0</v>
      </c>
    </row>
    <row r="348" spans="1:8" ht="14.25" customHeight="1" x14ac:dyDescent="0.3">
      <c r="A348" s="4" t="s">
        <v>31</v>
      </c>
      <c r="B348" s="4" t="s">
        <v>32</v>
      </c>
      <c r="C348" s="5">
        <v>115</v>
      </c>
      <c r="D348" s="3" t="s">
        <v>12</v>
      </c>
      <c r="E348" s="3">
        <v>4</v>
      </c>
      <c r="F348" s="3">
        <v>0</v>
      </c>
      <c r="G348" s="3">
        <f t="shared" ref="G348:H348" si="346">(E348/219)*100</f>
        <v>1.8264840182648401</v>
      </c>
      <c r="H348" s="3">
        <f t="shared" si="346"/>
        <v>0</v>
      </c>
    </row>
    <row r="349" spans="1:8" ht="14.25" customHeight="1" x14ac:dyDescent="0.3">
      <c r="A349" s="4" t="s">
        <v>31</v>
      </c>
      <c r="B349" s="4" t="s">
        <v>32</v>
      </c>
      <c r="C349" s="5">
        <v>120</v>
      </c>
      <c r="D349" s="3" t="s">
        <v>12</v>
      </c>
      <c r="E349" s="3">
        <v>6</v>
      </c>
      <c r="F349" s="3">
        <v>0</v>
      </c>
      <c r="G349" s="3">
        <f t="shared" ref="G349:H349" si="347">(E349/219)*100</f>
        <v>2.7397260273972601</v>
      </c>
      <c r="H349" s="3">
        <f t="shared" si="347"/>
        <v>0</v>
      </c>
    </row>
    <row r="350" spans="1:8" ht="14.25" customHeight="1" x14ac:dyDescent="0.3">
      <c r="A350" s="4" t="s">
        <v>31</v>
      </c>
      <c r="B350" s="4" t="s">
        <v>32</v>
      </c>
      <c r="C350" s="5">
        <v>125</v>
      </c>
      <c r="D350" s="3" t="s">
        <v>12</v>
      </c>
      <c r="E350" s="3">
        <v>5</v>
      </c>
      <c r="F350" s="3">
        <v>1</v>
      </c>
      <c r="G350" s="3">
        <f t="shared" ref="G350:H350" si="348">(E350/219)*100</f>
        <v>2.2831050228310499</v>
      </c>
      <c r="H350" s="3">
        <f t="shared" si="348"/>
        <v>0.45662100456621002</v>
      </c>
    </row>
    <row r="351" spans="1:8" ht="14.25" customHeight="1" x14ac:dyDescent="0.3">
      <c r="A351" s="4" t="s">
        <v>31</v>
      </c>
      <c r="B351" s="4" t="s">
        <v>32</v>
      </c>
      <c r="C351" s="5">
        <v>130</v>
      </c>
      <c r="D351" s="3" t="s">
        <v>12</v>
      </c>
      <c r="E351" s="3">
        <v>4</v>
      </c>
      <c r="F351" s="3">
        <v>1</v>
      </c>
      <c r="G351" s="3">
        <f t="shared" ref="G351:H351" si="349">(E351/219)*100</f>
        <v>1.8264840182648401</v>
      </c>
      <c r="H351" s="3">
        <f t="shared" si="349"/>
        <v>0.45662100456621002</v>
      </c>
    </row>
    <row r="352" spans="1:8" ht="14.25" customHeight="1" x14ac:dyDescent="0.3">
      <c r="A352" s="4" t="s">
        <v>31</v>
      </c>
      <c r="B352" s="4" t="s">
        <v>32</v>
      </c>
      <c r="C352" s="5">
        <v>135</v>
      </c>
      <c r="D352" s="3" t="s">
        <v>12</v>
      </c>
      <c r="E352" s="3">
        <v>3</v>
      </c>
      <c r="F352" s="3">
        <v>0</v>
      </c>
      <c r="G352" s="3">
        <f t="shared" ref="G352:H352" si="350">(E352/219)*100</f>
        <v>1.3698630136986301</v>
      </c>
      <c r="H352" s="3">
        <f t="shared" si="350"/>
        <v>0</v>
      </c>
    </row>
    <row r="353" spans="1:8" ht="14.25" customHeight="1" x14ac:dyDescent="0.3">
      <c r="A353" s="4" t="s">
        <v>31</v>
      </c>
      <c r="B353" s="4" t="s">
        <v>32</v>
      </c>
      <c r="C353" s="5">
        <v>140</v>
      </c>
      <c r="D353" s="3" t="s">
        <v>12</v>
      </c>
      <c r="E353" s="3">
        <v>0</v>
      </c>
      <c r="F353" s="3">
        <v>1</v>
      </c>
      <c r="G353" s="3">
        <f t="shared" ref="G353:H353" si="351">(E353/219)*100</f>
        <v>0</v>
      </c>
      <c r="H353" s="3">
        <f t="shared" si="351"/>
        <v>0.45662100456621002</v>
      </c>
    </row>
    <row r="354" spans="1:8" ht="14.25" customHeight="1" x14ac:dyDescent="0.3">
      <c r="A354" s="4" t="s">
        <v>31</v>
      </c>
      <c r="B354" s="4" t="s">
        <v>32</v>
      </c>
      <c r="C354" s="5">
        <v>145</v>
      </c>
      <c r="D354" s="3" t="s">
        <v>12</v>
      </c>
      <c r="E354" s="3">
        <v>1</v>
      </c>
      <c r="F354" s="3">
        <v>0</v>
      </c>
      <c r="G354" s="3">
        <f t="shared" ref="G354:H354" si="352">(E354/219)*100</f>
        <v>0.45662100456621002</v>
      </c>
      <c r="H354" s="3">
        <f t="shared" si="352"/>
        <v>0</v>
      </c>
    </row>
    <row r="355" spans="1:8" ht="14.25" customHeight="1" x14ac:dyDescent="0.3">
      <c r="A355" s="4" t="s">
        <v>31</v>
      </c>
      <c r="B355" s="4" t="s">
        <v>32</v>
      </c>
      <c r="C355" s="5">
        <v>150</v>
      </c>
      <c r="D355" s="3" t="s">
        <v>12</v>
      </c>
      <c r="E355" s="3">
        <v>1</v>
      </c>
      <c r="F355" s="3">
        <v>0</v>
      </c>
      <c r="G355" s="3">
        <f t="shared" ref="G355:H355" si="353">(E355/219)*100</f>
        <v>0.45662100456621002</v>
      </c>
      <c r="H355" s="3">
        <f t="shared" si="353"/>
        <v>0</v>
      </c>
    </row>
    <row r="356" spans="1:8" ht="14.25" customHeight="1" x14ac:dyDescent="0.3">
      <c r="A356" s="4" t="s">
        <v>31</v>
      </c>
      <c r="B356" s="4" t="s">
        <v>32</v>
      </c>
      <c r="C356" s="5">
        <v>155</v>
      </c>
      <c r="D356" s="3" t="s">
        <v>12</v>
      </c>
      <c r="E356" s="3">
        <v>1</v>
      </c>
      <c r="F356" s="3">
        <v>0</v>
      </c>
      <c r="G356" s="3">
        <f t="shared" ref="G356:H356" si="354">(E356/219)*100</f>
        <v>0.45662100456621002</v>
      </c>
      <c r="H356" s="3">
        <f t="shared" si="354"/>
        <v>0</v>
      </c>
    </row>
    <row r="357" spans="1:8" ht="14.25" customHeight="1" x14ac:dyDescent="0.3">
      <c r="A357" s="4" t="s">
        <v>31</v>
      </c>
      <c r="B357" s="4" t="s">
        <v>32</v>
      </c>
      <c r="C357" s="5">
        <v>160</v>
      </c>
      <c r="D357" s="3" t="s">
        <v>12</v>
      </c>
      <c r="E357" s="3">
        <v>0</v>
      </c>
      <c r="F357" s="3">
        <v>0</v>
      </c>
      <c r="G357" s="3">
        <f t="shared" ref="G357:H357" si="355">(E357/219)*100</f>
        <v>0</v>
      </c>
      <c r="H357" s="3">
        <f t="shared" si="355"/>
        <v>0</v>
      </c>
    </row>
    <row r="358" spans="1:8" ht="14.25" customHeight="1" x14ac:dyDescent="0.3">
      <c r="A358" s="4" t="s">
        <v>31</v>
      </c>
      <c r="B358" s="4" t="s">
        <v>32</v>
      </c>
      <c r="C358" s="5">
        <v>165</v>
      </c>
      <c r="D358" s="3" t="s">
        <v>12</v>
      </c>
      <c r="E358" s="3">
        <v>0</v>
      </c>
      <c r="F358" s="3">
        <v>0</v>
      </c>
      <c r="G358" s="3">
        <f t="shared" ref="G358:H358" si="356">(E358/219)*100</f>
        <v>0</v>
      </c>
      <c r="H358" s="3">
        <f t="shared" si="356"/>
        <v>0</v>
      </c>
    </row>
    <row r="359" spans="1:8" ht="14.25" customHeight="1" x14ac:dyDescent="0.3">
      <c r="A359" s="4" t="s">
        <v>31</v>
      </c>
      <c r="B359" s="4" t="s">
        <v>32</v>
      </c>
      <c r="C359" s="5">
        <v>170</v>
      </c>
      <c r="D359" s="3" t="s">
        <v>12</v>
      </c>
      <c r="E359" s="3">
        <v>0</v>
      </c>
      <c r="F359" s="3">
        <v>0</v>
      </c>
      <c r="G359" s="3">
        <f t="shared" ref="G359:H359" si="357">(E359/219)*100</f>
        <v>0</v>
      </c>
      <c r="H359" s="3">
        <f t="shared" si="357"/>
        <v>0</v>
      </c>
    </row>
    <row r="360" spans="1:8" ht="14.25" customHeight="1" x14ac:dyDescent="0.3">
      <c r="A360" s="4" t="s">
        <v>31</v>
      </c>
      <c r="B360" s="4" t="s">
        <v>32</v>
      </c>
      <c r="C360" s="5">
        <v>175</v>
      </c>
      <c r="D360" s="3" t="s">
        <v>12</v>
      </c>
      <c r="E360" s="3">
        <v>0</v>
      </c>
      <c r="F360" s="3">
        <v>0</v>
      </c>
      <c r="G360" s="3">
        <f t="shared" ref="G360:H360" si="358">(E360/219)*100</f>
        <v>0</v>
      </c>
      <c r="H360" s="3">
        <f t="shared" si="358"/>
        <v>0</v>
      </c>
    </row>
    <row r="361" spans="1:8" ht="14.25" customHeight="1" x14ac:dyDescent="0.3">
      <c r="A361" s="4" t="s">
        <v>31</v>
      </c>
      <c r="B361" s="4" t="s">
        <v>32</v>
      </c>
      <c r="C361" s="5" t="s">
        <v>14</v>
      </c>
      <c r="D361" s="3" t="s">
        <v>12</v>
      </c>
      <c r="E361" s="3">
        <v>0</v>
      </c>
      <c r="F361" s="3">
        <v>0</v>
      </c>
      <c r="G361" s="3">
        <f t="shared" ref="G361:H361" si="359">(E361/219)*100</f>
        <v>0</v>
      </c>
      <c r="H361" s="3">
        <f t="shared" si="359"/>
        <v>0</v>
      </c>
    </row>
    <row r="362" spans="1:8" ht="14.25" customHeight="1" x14ac:dyDescent="0.3">
      <c r="A362" s="4" t="s">
        <v>33</v>
      </c>
      <c r="B362" s="4" t="s">
        <v>34</v>
      </c>
      <c r="C362" s="5">
        <v>5</v>
      </c>
      <c r="D362" s="3" t="s">
        <v>10</v>
      </c>
      <c r="E362" s="3">
        <v>0</v>
      </c>
      <c r="F362" s="3">
        <v>0</v>
      </c>
      <c r="G362" s="3">
        <f t="shared" ref="G362:H362" si="360">(E362/171)*100</f>
        <v>0</v>
      </c>
      <c r="H362" s="3">
        <f t="shared" si="360"/>
        <v>0</v>
      </c>
    </row>
    <row r="363" spans="1:8" ht="14.25" customHeight="1" x14ac:dyDescent="0.3">
      <c r="A363" s="4" t="s">
        <v>33</v>
      </c>
      <c r="B363" s="4" t="s">
        <v>34</v>
      </c>
      <c r="C363" s="5">
        <v>10</v>
      </c>
      <c r="D363" s="3" t="s">
        <v>10</v>
      </c>
      <c r="E363" s="3">
        <v>0</v>
      </c>
      <c r="F363" s="3">
        <v>0</v>
      </c>
      <c r="G363" s="3">
        <f t="shared" ref="G363:H363" si="361">(E363/171)*100</f>
        <v>0</v>
      </c>
      <c r="H363" s="3">
        <f t="shared" si="361"/>
        <v>0</v>
      </c>
    </row>
    <row r="364" spans="1:8" ht="14.25" customHeight="1" x14ac:dyDescent="0.3">
      <c r="A364" s="4" t="s">
        <v>33</v>
      </c>
      <c r="B364" s="4" t="s">
        <v>34</v>
      </c>
      <c r="C364" s="5">
        <v>15</v>
      </c>
      <c r="D364" s="3" t="s">
        <v>10</v>
      </c>
      <c r="E364" s="3">
        <v>0</v>
      </c>
      <c r="F364" s="3">
        <v>0</v>
      </c>
      <c r="G364" s="3">
        <f t="shared" ref="G364:H364" si="362">(E364/171)*100</f>
        <v>0</v>
      </c>
      <c r="H364" s="3">
        <f t="shared" si="362"/>
        <v>0</v>
      </c>
    </row>
    <row r="365" spans="1:8" ht="14.25" customHeight="1" x14ac:dyDescent="0.3">
      <c r="A365" s="4" t="s">
        <v>33</v>
      </c>
      <c r="B365" s="4" t="s">
        <v>34</v>
      </c>
      <c r="C365" s="5">
        <v>20</v>
      </c>
      <c r="D365" s="3" t="s">
        <v>10</v>
      </c>
      <c r="E365" s="3">
        <v>3</v>
      </c>
      <c r="F365" s="3">
        <v>0</v>
      </c>
      <c r="G365" s="3">
        <f t="shared" ref="G365:H365" si="363">(E365/171)*100</f>
        <v>1.7543859649122806</v>
      </c>
      <c r="H365" s="3">
        <f t="shared" si="363"/>
        <v>0</v>
      </c>
    </row>
    <row r="366" spans="1:8" ht="14.25" customHeight="1" x14ac:dyDescent="0.3">
      <c r="A366" s="4" t="s">
        <v>33</v>
      </c>
      <c r="B366" s="4" t="s">
        <v>34</v>
      </c>
      <c r="C366" s="5">
        <v>25</v>
      </c>
      <c r="D366" s="3" t="s">
        <v>10</v>
      </c>
      <c r="E366" s="3">
        <v>11</v>
      </c>
      <c r="F366" s="3">
        <v>0</v>
      </c>
      <c r="G366" s="3">
        <f t="shared" ref="G366:H366" si="364">(E366/171)*100</f>
        <v>6.4327485380116958</v>
      </c>
      <c r="H366" s="3">
        <f t="shared" si="364"/>
        <v>0</v>
      </c>
    </row>
    <row r="367" spans="1:8" ht="14.25" customHeight="1" x14ac:dyDescent="0.3">
      <c r="A367" s="4" t="s">
        <v>33</v>
      </c>
      <c r="B367" s="4" t="s">
        <v>34</v>
      </c>
      <c r="C367" s="5">
        <v>30</v>
      </c>
      <c r="D367" s="3" t="s">
        <v>10</v>
      </c>
      <c r="E367" s="3">
        <v>6</v>
      </c>
      <c r="F367" s="3">
        <v>0</v>
      </c>
      <c r="G367" s="3">
        <f t="shared" ref="G367:H367" si="365">(E367/171)*100</f>
        <v>3.5087719298245612</v>
      </c>
      <c r="H367" s="3">
        <f t="shared" si="365"/>
        <v>0</v>
      </c>
    </row>
    <row r="368" spans="1:8" ht="14.25" customHeight="1" x14ac:dyDescent="0.3">
      <c r="A368" s="4" t="s">
        <v>33</v>
      </c>
      <c r="B368" s="4" t="s">
        <v>34</v>
      </c>
      <c r="C368" s="5">
        <v>35</v>
      </c>
      <c r="D368" s="3" t="s">
        <v>10</v>
      </c>
      <c r="E368" s="3">
        <v>6</v>
      </c>
      <c r="F368" s="3">
        <v>0</v>
      </c>
      <c r="G368" s="3">
        <f t="shared" ref="G368:H368" si="366">(E368/171)*100</f>
        <v>3.5087719298245612</v>
      </c>
      <c r="H368" s="3">
        <f t="shared" si="366"/>
        <v>0</v>
      </c>
    </row>
    <row r="369" spans="1:8" ht="14.25" customHeight="1" x14ac:dyDescent="0.3">
      <c r="A369" s="4" t="s">
        <v>33</v>
      </c>
      <c r="B369" s="4" t="s">
        <v>34</v>
      </c>
      <c r="C369" s="5">
        <v>40</v>
      </c>
      <c r="D369" s="3" t="s">
        <v>11</v>
      </c>
      <c r="E369" s="3">
        <v>3</v>
      </c>
      <c r="F369" s="3">
        <v>0</v>
      </c>
      <c r="G369" s="3">
        <f t="shared" ref="G369:H369" si="367">(E369/171)*100</f>
        <v>1.7543859649122806</v>
      </c>
      <c r="H369" s="3">
        <f t="shared" si="367"/>
        <v>0</v>
      </c>
    </row>
    <row r="370" spans="1:8" ht="14.25" customHeight="1" x14ac:dyDescent="0.3">
      <c r="A370" s="4" t="s">
        <v>33</v>
      </c>
      <c r="B370" s="4" t="s">
        <v>34</v>
      </c>
      <c r="C370" s="5">
        <v>45</v>
      </c>
      <c r="D370" s="3" t="s">
        <v>11</v>
      </c>
      <c r="E370" s="3">
        <v>1</v>
      </c>
      <c r="F370" s="3">
        <v>0</v>
      </c>
      <c r="G370" s="3">
        <f t="shared" ref="G370:H370" si="368">(E370/171)*100</f>
        <v>0.58479532163742687</v>
      </c>
      <c r="H370" s="3">
        <f t="shared" si="368"/>
        <v>0</v>
      </c>
    </row>
    <row r="371" spans="1:8" ht="14.25" customHeight="1" x14ac:dyDescent="0.3">
      <c r="A371" s="4" t="s">
        <v>33</v>
      </c>
      <c r="B371" s="4" t="s">
        <v>34</v>
      </c>
      <c r="C371" s="5">
        <v>50</v>
      </c>
      <c r="D371" s="3" t="s">
        <v>11</v>
      </c>
      <c r="E371" s="3">
        <v>1</v>
      </c>
      <c r="F371" s="3">
        <v>0</v>
      </c>
      <c r="G371" s="3">
        <f t="shared" ref="G371:H371" si="369">(E371/171)*100</f>
        <v>0.58479532163742687</v>
      </c>
      <c r="H371" s="3">
        <f t="shared" si="369"/>
        <v>0</v>
      </c>
    </row>
    <row r="372" spans="1:8" ht="14.25" customHeight="1" x14ac:dyDescent="0.3">
      <c r="A372" s="4" t="s">
        <v>33</v>
      </c>
      <c r="B372" s="4" t="s">
        <v>34</v>
      </c>
      <c r="C372" s="5">
        <v>55</v>
      </c>
      <c r="D372" s="3" t="s">
        <v>11</v>
      </c>
      <c r="E372" s="3">
        <v>0</v>
      </c>
      <c r="F372" s="3">
        <v>0</v>
      </c>
      <c r="G372" s="3">
        <f t="shared" ref="G372:H372" si="370">(E372/171)*100</f>
        <v>0</v>
      </c>
      <c r="H372" s="3">
        <f t="shared" si="370"/>
        <v>0</v>
      </c>
    </row>
    <row r="373" spans="1:8" ht="14.25" customHeight="1" x14ac:dyDescent="0.3">
      <c r="A373" s="4" t="s">
        <v>33</v>
      </c>
      <c r="B373" s="4" t="s">
        <v>34</v>
      </c>
      <c r="C373" s="5">
        <v>60</v>
      </c>
      <c r="D373" s="3" t="s">
        <v>11</v>
      </c>
      <c r="E373" s="3">
        <v>1</v>
      </c>
      <c r="F373" s="3">
        <v>0</v>
      </c>
      <c r="G373" s="3">
        <f t="shared" ref="G373:H373" si="371">(E373/171)*100</f>
        <v>0.58479532163742687</v>
      </c>
      <c r="H373" s="3">
        <f t="shared" si="371"/>
        <v>0</v>
      </c>
    </row>
    <row r="374" spans="1:8" ht="14.25" customHeight="1" x14ac:dyDescent="0.3">
      <c r="A374" s="4" t="s">
        <v>33</v>
      </c>
      <c r="B374" s="4" t="s">
        <v>34</v>
      </c>
      <c r="C374" s="5">
        <v>65</v>
      </c>
      <c r="D374" s="3" t="s">
        <v>11</v>
      </c>
      <c r="E374" s="3">
        <v>1</v>
      </c>
      <c r="F374" s="3">
        <v>1</v>
      </c>
      <c r="G374" s="3">
        <f t="shared" ref="G374:H374" si="372">(E374/171)*100</f>
        <v>0.58479532163742687</v>
      </c>
      <c r="H374" s="3">
        <f t="shared" si="372"/>
        <v>0.58479532163742687</v>
      </c>
    </row>
    <row r="375" spans="1:8" ht="14.25" customHeight="1" x14ac:dyDescent="0.3">
      <c r="A375" s="4" t="s">
        <v>33</v>
      </c>
      <c r="B375" s="4" t="s">
        <v>34</v>
      </c>
      <c r="C375" s="5">
        <v>70</v>
      </c>
      <c r="D375" s="3" t="s">
        <v>11</v>
      </c>
      <c r="E375" s="3">
        <v>4</v>
      </c>
      <c r="F375" s="3">
        <v>3</v>
      </c>
      <c r="G375" s="3">
        <f t="shared" ref="G375:H375" si="373">(E375/171)*100</f>
        <v>2.3391812865497075</v>
      </c>
      <c r="H375" s="3">
        <f t="shared" si="373"/>
        <v>1.7543859649122806</v>
      </c>
    </row>
    <row r="376" spans="1:8" ht="14.25" customHeight="1" x14ac:dyDescent="0.3">
      <c r="A376" s="4" t="s">
        <v>33</v>
      </c>
      <c r="B376" s="4" t="s">
        <v>34</v>
      </c>
      <c r="C376" s="5">
        <v>75</v>
      </c>
      <c r="D376" s="3" t="s">
        <v>11</v>
      </c>
      <c r="E376" s="3">
        <v>3</v>
      </c>
      <c r="F376" s="3">
        <v>3</v>
      </c>
      <c r="G376" s="3">
        <f t="shared" ref="G376:H376" si="374">(E376/171)*100</f>
        <v>1.7543859649122806</v>
      </c>
      <c r="H376" s="3">
        <f t="shared" si="374"/>
        <v>1.7543859649122806</v>
      </c>
    </row>
    <row r="377" spans="1:8" ht="14.25" customHeight="1" x14ac:dyDescent="0.3">
      <c r="A377" s="4" t="s">
        <v>33</v>
      </c>
      <c r="B377" s="4" t="s">
        <v>34</v>
      </c>
      <c r="C377" s="5">
        <v>80</v>
      </c>
      <c r="D377" s="3" t="s">
        <v>12</v>
      </c>
      <c r="E377" s="3">
        <v>11</v>
      </c>
      <c r="F377" s="3">
        <v>1</v>
      </c>
      <c r="G377" s="3">
        <f t="shared" ref="G377:H377" si="375">(E377/171)*100</f>
        <v>6.4327485380116958</v>
      </c>
      <c r="H377" s="3">
        <f t="shared" si="375"/>
        <v>0.58479532163742687</v>
      </c>
    </row>
    <row r="378" spans="1:8" ht="14.25" customHeight="1" x14ac:dyDescent="0.3">
      <c r="A378" s="4" t="s">
        <v>33</v>
      </c>
      <c r="B378" s="4" t="s">
        <v>34</v>
      </c>
      <c r="C378" s="5">
        <v>85</v>
      </c>
      <c r="D378" s="3" t="s">
        <v>12</v>
      </c>
      <c r="E378" s="3">
        <v>11</v>
      </c>
      <c r="F378" s="3">
        <v>2</v>
      </c>
      <c r="G378" s="3">
        <f t="shared" ref="G378:H378" si="376">(E378/171)*100</f>
        <v>6.4327485380116958</v>
      </c>
      <c r="H378" s="3">
        <f t="shared" si="376"/>
        <v>1.1695906432748537</v>
      </c>
    </row>
    <row r="379" spans="1:8" ht="14.25" customHeight="1" x14ac:dyDescent="0.3">
      <c r="A379" s="4" t="s">
        <v>33</v>
      </c>
      <c r="B379" s="4" t="s">
        <v>34</v>
      </c>
      <c r="C379" s="5">
        <v>90</v>
      </c>
      <c r="D379" s="3" t="s">
        <v>12</v>
      </c>
      <c r="E379" s="3">
        <v>15</v>
      </c>
      <c r="F379" s="3">
        <v>1</v>
      </c>
      <c r="G379" s="3">
        <f t="shared" ref="G379:H379" si="377">(E379/171)*100</f>
        <v>8.7719298245614024</v>
      </c>
      <c r="H379" s="3">
        <f t="shared" si="377"/>
        <v>0.58479532163742687</v>
      </c>
    </row>
    <row r="380" spans="1:8" ht="14.25" customHeight="1" x14ac:dyDescent="0.3">
      <c r="A380" s="4" t="s">
        <v>33</v>
      </c>
      <c r="B380" s="4" t="s">
        <v>34</v>
      </c>
      <c r="C380" s="5">
        <v>95</v>
      </c>
      <c r="D380" s="3" t="s">
        <v>12</v>
      </c>
      <c r="E380" s="3">
        <v>15</v>
      </c>
      <c r="F380" s="3">
        <v>1</v>
      </c>
      <c r="G380" s="3">
        <f t="shared" ref="G380:H380" si="378">(E380/171)*100</f>
        <v>8.7719298245614024</v>
      </c>
      <c r="H380" s="3">
        <f t="shared" si="378"/>
        <v>0.58479532163742687</v>
      </c>
    </row>
    <row r="381" spans="1:8" ht="14.25" customHeight="1" x14ac:dyDescent="0.3">
      <c r="A381" s="4" t="s">
        <v>33</v>
      </c>
      <c r="B381" s="4" t="s">
        <v>34</v>
      </c>
      <c r="C381" s="5">
        <v>100</v>
      </c>
      <c r="D381" s="3" t="s">
        <v>12</v>
      </c>
      <c r="E381" s="3">
        <v>9</v>
      </c>
      <c r="F381" s="3">
        <v>1</v>
      </c>
      <c r="G381" s="3">
        <f t="shared" ref="G381:H381" si="379">(E381/171)*100</f>
        <v>5.2631578947368416</v>
      </c>
      <c r="H381" s="3">
        <f t="shared" si="379"/>
        <v>0.58479532163742687</v>
      </c>
    </row>
    <row r="382" spans="1:8" ht="14.25" customHeight="1" x14ac:dyDescent="0.3">
      <c r="A382" s="4" t="s">
        <v>33</v>
      </c>
      <c r="B382" s="4" t="s">
        <v>34</v>
      </c>
      <c r="C382" s="5">
        <v>105</v>
      </c>
      <c r="D382" s="3" t="s">
        <v>12</v>
      </c>
      <c r="E382" s="3">
        <v>13</v>
      </c>
      <c r="F382" s="3">
        <v>1</v>
      </c>
      <c r="G382" s="3">
        <f t="shared" ref="G382:H382" si="380">(E382/171)*100</f>
        <v>7.6023391812865491</v>
      </c>
      <c r="H382" s="3">
        <f t="shared" si="380"/>
        <v>0.58479532163742687</v>
      </c>
    </row>
    <row r="383" spans="1:8" ht="14.25" customHeight="1" x14ac:dyDescent="0.3">
      <c r="A383" s="4" t="s">
        <v>33</v>
      </c>
      <c r="B383" s="4" t="s">
        <v>34</v>
      </c>
      <c r="C383" s="5">
        <v>110</v>
      </c>
      <c r="D383" s="3" t="s">
        <v>12</v>
      </c>
      <c r="E383" s="3">
        <v>8</v>
      </c>
      <c r="F383" s="3">
        <v>0</v>
      </c>
      <c r="G383" s="3">
        <f t="shared" ref="G383:H383" si="381">(E383/171)*100</f>
        <v>4.6783625730994149</v>
      </c>
      <c r="H383" s="3">
        <f t="shared" si="381"/>
        <v>0</v>
      </c>
    </row>
    <row r="384" spans="1:8" ht="14.25" customHeight="1" x14ac:dyDescent="0.3">
      <c r="A384" s="4" t="s">
        <v>33</v>
      </c>
      <c r="B384" s="4" t="s">
        <v>34</v>
      </c>
      <c r="C384" s="5">
        <v>115</v>
      </c>
      <c r="D384" s="3" t="s">
        <v>12</v>
      </c>
      <c r="E384" s="3">
        <v>5</v>
      </c>
      <c r="F384" s="3">
        <v>1</v>
      </c>
      <c r="G384" s="3">
        <f t="shared" ref="G384:H384" si="382">(E384/171)*100</f>
        <v>2.9239766081871341</v>
      </c>
      <c r="H384" s="3">
        <f t="shared" si="382"/>
        <v>0.58479532163742687</v>
      </c>
    </row>
    <row r="385" spans="1:8" ht="14.25" customHeight="1" x14ac:dyDescent="0.3">
      <c r="A385" s="4" t="s">
        <v>33</v>
      </c>
      <c r="B385" s="4" t="s">
        <v>34</v>
      </c>
      <c r="C385" s="5">
        <v>120</v>
      </c>
      <c r="D385" s="3" t="s">
        <v>12</v>
      </c>
      <c r="E385" s="3">
        <v>5</v>
      </c>
      <c r="F385" s="3">
        <v>0</v>
      </c>
      <c r="G385" s="3">
        <f t="shared" ref="G385:H385" si="383">(E385/171)*100</f>
        <v>2.9239766081871341</v>
      </c>
      <c r="H385" s="3">
        <f t="shared" si="383"/>
        <v>0</v>
      </c>
    </row>
    <row r="386" spans="1:8" ht="14.25" customHeight="1" x14ac:dyDescent="0.3">
      <c r="A386" s="4" t="s">
        <v>33</v>
      </c>
      <c r="B386" s="4" t="s">
        <v>34</v>
      </c>
      <c r="C386" s="5">
        <v>125</v>
      </c>
      <c r="D386" s="3" t="s">
        <v>12</v>
      </c>
      <c r="E386" s="3">
        <v>7</v>
      </c>
      <c r="F386" s="3">
        <v>0</v>
      </c>
      <c r="G386" s="3">
        <f t="shared" ref="G386:H386" si="384">(E386/171)*100</f>
        <v>4.0935672514619883</v>
      </c>
      <c r="H386" s="3">
        <f t="shared" si="384"/>
        <v>0</v>
      </c>
    </row>
    <row r="387" spans="1:8" ht="14.25" customHeight="1" x14ac:dyDescent="0.3">
      <c r="A387" s="4" t="s">
        <v>33</v>
      </c>
      <c r="B387" s="4" t="s">
        <v>34</v>
      </c>
      <c r="C387" s="5">
        <v>130</v>
      </c>
      <c r="D387" s="3" t="s">
        <v>12</v>
      </c>
      <c r="E387" s="3">
        <v>6</v>
      </c>
      <c r="F387" s="3">
        <v>0</v>
      </c>
      <c r="G387" s="3">
        <f t="shared" ref="G387:H387" si="385">(E387/171)*100</f>
        <v>3.5087719298245612</v>
      </c>
      <c r="H387" s="3">
        <f t="shared" si="385"/>
        <v>0</v>
      </c>
    </row>
    <row r="388" spans="1:8" ht="14.25" customHeight="1" x14ac:dyDescent="0.3">
      <c r="A388" s="4" t="s">
        <v>33</v>
      </c>
      <c r="B388" s="4" t="s">
        <v>34</v>
      </c>
      <c r="C388" s="5">
        <v>135</v>
      </c>
      <c r="D388" s="3" t="s">
        <v>12</v>
      </c>
      <c r="E388" s="3">
        <v>5</v>
      </c>
      <c r="F388" s="3">
        <v>0</v>
      </c>
      <c r="G388" s="3">
        <f t="shared" ref="G388:H388" si="386">(E388/171)*100</f>
        <v>2.9239766081871341</v>
      </c>
      <c r="H388" s="3">
        <f t="shared" si="386"/>
        <v>0</v>
      </c>
    </row>
    <row r="389" spans="1:8" ht="14.25" customHeight="1" x14ac:dyDescent="0.3">
      <c r="A389" s="4" t="s">
        <v>33</v>
      </c>
      <c r="B389" s="4" t="s">
        <v>34</v>
      </c>
      <c r="C389" s="5">
        <v>140</v>
      </c>
      <c r="D389" s="3" t="s">
        <v>12</v>
      </c>
      <c r="E389" s="3">
        <v>1</v>
      </c>
      <c r="F389" s="3">
        <v>0</v>
      </c>
      <c r="G389" s="3">
        <f t="shared" ref="G389:H389" si="387">(E389/171)*100</f>
        <v>0.58479532163742687</v>
      </c>
      <c r="H389" s="3">
        <f t="shared" si="387"/>
        <v>0</v>
      </c>
    </row>
    <row r="390" spans="1:8" ht="14.25" customHeight="1" x14ac:dyDescent="0.3">
      <c r="A390" s="4" t="s">
        <v>33</v>
      </c>
      <c r="B390" s="4" t="s">
        <v>34</v>
      </c>
      <c r="C390" s="5">
        <v>145</v>
      </c>
      <c r="D390" s="3" t="s">
        <v>12</v>
      </c>
      <c r="E390" s="3">
        <v>0</v>
      </c>
      <c r="F390" s="3">
        <v>0</v>
      </c>
      <c r="G390" s="3">
        <f t="shared" ref="G390:H390" si="388">(E390/171)*100</f>
        <v>0</v>
      </c>
      <c r="H390" s="3">
        <f t="shared" si="388"/>
        <v>0</v>
      </c>
    </row>
    <row r="391" spans="1:8" ht="14.25" customHeight="1" x14ac:dyDescent="0.3">
      <c r="A391" s="4" t="s">
        <v>33</v>
      </c>
      <c r="B391" s="4" t="s">
        <v>34</v>
      </c>
      <c r="C391" s="5">
        <v>150</v>
      </c>
      <c r="D391" s="3" t="s">
        <v>12</v>
      </c>
      <c r="E391" s="3">
        <v>1</v>
      </c>
      <c r="F391" s="3">
        <v>0</v>
      </c>
      <c r="G391" s="3">
        <f t="shared" ref="G391:H391" si="389">(E391/171)*100</f>
        <v>0.58479532163742687</v>
      </c>
      <c r="H391" s="3">
        <f t="shared" si="389"/>
        <v>0</v>
      </c>
    </row>
    <row r="392" spans="1:8" ht="14.25" customHeight="1" x14ac:dyDescent="0.3">
      <c r="A392" s="4" t="s">
        <v>33</v>
      </c>
      <c r="B392" s="4" t="s">
        <v>34</v>
      </c>
      <c r="C392" s="5">
        <v>155</v>
      </c>
      <c r="D392" s="3" t="s">
        <v>12</v>
      </c>
      <c r="E392" s="3">
        <v>1</v>
      </c>
      <c r="F392" s="3">
        <v>0</v>
      </c>
      <c r="G392" s="3">
        <f t="shared" ref="G392:H392" si="390">(E392/171)*100</f>
        <v>0.58479532163742687</v>
      </c>
      <c r="H392" s="3">
        <f t="shared" si="390"/>
        <v>0</v>
      </c>
    </row>
    <row r="393" spans="1:8" ht="14.25" customHeight="1" x14ac:dyDescent="0.3">
      <c r="A393" s="4" t="s">
        <v>33</v>
      </c>
      <c r="B393" s="4" t="s">
        <v>34</v>
      </c>
      <c r="C393" s="5">
        <v>160</v>
      </c>
      <c r="D393" s="3" t="s">
        <v>12</v>
      </c>
      <c r="E393" s="3">
        <v>2</v>
      </c>
      <c r="F393" s="3">
        <v>0</v>
      </c>
      <c r="G393" s="3">
        <f t="shared" ref="G393:H393" si="391">(E393/171)*100</f>
        <v>1.1695906432748537</v>
      </c>
      <c r="H393" s="3">
        <f t="shared" si="391"/>
        <v>0</v>
      </c>
    </row>
    <row r="394" spans="1:8" ht="14.25" customHeight="1" x14ac:dyDescent="0.3">
      <c r="A394" s="4" t="s">
        <v>33</v>
      </c>
      <c r="B394" s="4" t="s">
        <v>34</v>
      </c>
      <c r="C394" s="5">
        <v>165</v>
      </c>
      <c r="D394" s="3" t="s">
        <v>12</v>
      </c>
      <c r="E394" s="3">
        <v>0</v>
      </c>
      <c r="F394" s="3">
        <v>0</v>
      </c>
      <c r="G394" s="3">
        <f t="shared" ref="G394:H394" si="392">(E394/171)*100</f>
        <v>0</v>
      </c>
      <c r="H394" s="3">
        <f t="shared" si="392"/>
        <v>0</v>
      </c>
    </row>
    <row r="395" spans="1:8" ht="14.25" customHeight="1" x14ac:dyDescent="0.3">
      <c r="A395" s="4" t="s">
        <v>33</v>
      </c>
      <c r="B395" s="4" t="s">
        <v>34</v>
      </c>
      <c r="C395" s="5">
        <v>170</v>
      </c>
      <c r="D395" s="3" t="s">
        <v>12</v>
      </c>
      <c r="E395" s="3">
        <v>0</v>
      </c>
      <c r="F395" s="3">
        <v>0</v>
      </c>
      <c r="G395" s="3">
        <f t="shared" ref="G395:H395" si="393">(E395/171)*100</f>
        <v>0</v>
      </c>
      <c r="H395" s="3">
        <f t="shared" si="393"/>
        <v>0</v>
      </c>
    </row>
    <row r="396" spans="1:8" ht="14.25" customHeight="1" x14ac:dyDescent="0.3">
      <c r="A396" s="4" t="s">
        <v>33</v>
      </c>
      <c r="B396" s="4" t="s">
        <v>34</v>
      </c>
      <c r="C396" s="5">
        <v>175</v>
      </c>
      <c r="D396" s="3" t="s">
        <v>12</v>
      </c>
      <c r="E396" s="3">
        <v>1</v>
      </c>
      <c r="F396" s="3">
        <v>0</v>
      </c>
      <c r="G396" s="3">
        <f t="shared" ref="G396:H396" si="394">(E396/171)*100</f>
        <v>0.58479532163742687</v>
      </c>
      <c r="H396" s="3">
        <f t="shared" si="394"/>
        <v>0</v>
      </c>
    </row>
    <row r="397" spans="1:8" ht="14.25" customHeight="1" x14ac:dyDescent="0.3">
      <c r="A397" s="4" t="s">
        <v>33</v>
      </c>
      <c r="B397" s="4" t="s">
        <v>34</v>
      </c>
      <c r="C397" s="5" t="s">
        <v>14</v>
      </c>
      <c r="D397" s="3" t="s">
        <v>12</v>
      </c>
      <c r="E397" s="3">
        <v>0</v>
      </c>
      <c r="F397" s="3">
        <v>0</v>
      </c>
      <c r="G397" s="3">
        <f t="shared" ref="G397:H397" si="395">(E397/171)*100</f>
        <v>0</v>
      </c>
      <c r="H397" s="3">
        <f t="shared" si="395"/>
        <v>0</v>
      </c>
    </row>
    <row r="398" spans="1:8" ht="14.25" customHeight="1" x14ac:dyDescent="0.3">
      <c r="A398" s="4" t="s">
        <v>35</v>
      </c>
      <c r="B398" s="4" t="s">
        <v>36</v>
      </c>
      <c r="C398" s="5">
        <v>5</v>
      </c>
      <c r="D398" s="3" t="s">
        <v>10</v>
      </c>
      <c r="E398" s="3">
        <v>0</v>
      </c>
      <c r="F398" s="3">
        <v>0</v>
      </c>
      <c r="G398" s="3">
        <f t="shared" ref="G398:H398" si="396">(E398/252)*100</f>
        <v>0</v>
      </c>
      <c r="H398" s="3">
        <f t="shared" si="396"/>
        <v>0</v>
      </c>
    </row>
    <row r="399" spans="1:8" ht="14.25" customHeight="1" x14ac:dyDescent="0.3">
      <c r="A399" s="4" t="s">
        <v>35</v>
      </c>
      <c r="B399" s="4" t="s">
        <v>36</v>
      </c>
      <c r="C399" s="5">
        <v>10</v>
      </c>
      <c r="D399" s="3" t="s">
        <v>10</v>
      </c>
      <c r="E399" s="3">
        <v>0</v>
      </c>
      <c r="F399" s="3">
        <v>0</v>
      </c>
      <c r="G399" s="3">
        <f t="shared" ref="G399:H399" si="397">(E399/252)*100</f>
        <v>0</v>
      </c>
      <c r="H399" s="3">
        <f t="shared" si="397"/>
        <v>0</v>
      </c>
    </row>
    <row r="400" spans="1:8" ht="14.25" customHeight="1" x14ac:dyDescent="0.3">
      <c r="A400" s="4" t="s">
        <v>35</v>
      </c>
      <c r="B400" s="4" t="s">
        <v>36</v>
      </c>
      <c r="C400" s="5">
        <v>15</v>
      </c>
      <c r="D400" s="3" t="s">
        <v>10</v>
      </c>
      <c r="E400" s="3">
        <v>1</v>
      </c>
      <c r="F400" s="3">
        <v>0</v>
      </c>
      <c r="G400" s="3">
        <f t="shared" ref="G400:H400" si="398">(E400/252)*100</f>
        <v>0.3968253968253968</v>
      </c>
      <c r="H400" s="3">
        <f t="shared" si="398"/>
        <v>0</v>
      </c>
    </row>
    <row r="401" spans="1:8" ht="14.25" customHeight="1" x14ac:dyDescent="0.3">
      <c r="A401" s="4" t="s">
        <v>35</v>
      </c>
      <c r="B401" s="4" t="s">
        <v>36</v>
      </c>
      <c r="C401" s="5">
        <v>20</v>
      </c>
      <c r="D401" s="3" t="s">
        <v>10</v>
      </c>
      <c r="E401" s="3">
        <v>16</v>
      </c>
      <c r="F401" s="3">
        <v>0</v>
      </c>
      <c r="G401" s="3">
        <f t="shared" ref="G401:H401" si="399">(E401/252)*100</f>
        <v>6.3492063492063489</v>
      </c>
      <c r="H401" s="3">
        <f t="shared" si="399"/>
        <v>0</v>
      </c>
    </row>
    <row r="402" spans="1:8" ht="14.25" customHeight="1" x14ac:dyDescent="0.3">
      <c r="A402" s="4" t="s">
        <v>35</v>
      </c>
      <c r="B402" s="4" t="s">
        <v>36</v>
      </c>
      <c r="C402" s="5">
        <v>25</v>
      </c>
      <c r="D402" s="3" t="s">
        <v>10</v>
      </c>
      <c r="E402" s="3">
        <v>21</v>
      </c>
      <c r="F402" s="3">
        <v>0</v>
      </c>
      <c r="G402" s="3">
        <f t="shared" ref="G402:H402" si="400">(E402/252)*100</f>
        <v>8.3333333333333321</v>
      </c>
      <c r="H402" s="3">
        <f t="shared" si="400"/>
        <v>0</v>
      </c>
    </row>
    <row r="403" spans="1:8" ht="14.25" customHeight="1" x14ac:dyDescent="0.3">
      <c r="A403" s="4" t="s">
        <v>35</v>
      </c>
      <c r="B403" s="4" t="s">
        <v>36</v>
      </c>
      <c r="C403" s="5">
        <v>30</v>
      </c>
      <c r="D403" s="3" t="s">
        <v>10</v>
      </c>
      <c r="E403" s="3">
        <v>32</v>
      </c>
      <c r="F403" s="3">
        <v>0</v>
      </c>
      <c r="G403" s="3">
        <f t="shared" ref="G403:H403" si="401">(E403/252)*100</f>
        <v>12.698412698412698</v>
      </c>
      <c r="H403" s="3">
        <f t="shared" si="401"/>
        <v>0</v>
      </c>
    </row>
    <row r="404" spans="1:8" ht="14.25" customHeight="1" x14ac:dyDescent="0.3">
      <c r="A404" s="4" t="s">
        <v>35</v>
      </c>
      <c r="B404" s="4" t="s">
        <v>36</v>
      </c>
      <c r="C404" s="5">
        <v>35</v>
      </c>
      <c r="D404" s="3" t="s">
        <v>10</v>
      </c>
      <c r="E404" s="3">
        <v>25</v>
      </c>
      <c r="F404" s="3">
        <v>0</v>
      </c>
      <c r="G404" s="3">
        <f t="shared" ref="G404:H404" si="402">(E404/252)*100</f>
        <v>9.9206349206349209</v>
      </c>
      <c r="H404" s="3">
        <f t="shared" si="402"/>
        <v>0</v>
      </c>
    </row>
    <row r="405" spans="1:8" ht="14.25" customHeight="1" x14ac:dyDescent="0.3">
      <c r="A405" s="4" t="s">
        <v>35</v>
      </c>
      <c r="B405" s="4" t="s">
        <v>36</v>
      </c>
      <c r="C405" s="5">
        <v>40</v>
      </c>
      <c r="D405" s="3" t="s">
        <v>11</v>
      </c>
      <c r="E405" s="3">
        <v>15</v>
      </c>
      <c r="F405" s="3">
        <v>0</v>
      </c>
      <c r="G405" s="3">
        <f t="shared" ref="G405:H405" si="403">(E405/252)*100</f>
        <v>5.9523809523809517</v>
      </c>
      <c r="H405" s="3">
        <f t="shared" si="403"/>
        <v>0</v>
      </c>
    </row>
    <row r="406" spans="1:8" ht="14.25" customHeight="1" x14ac:dyDescent="0.3">
      <c r="A406" s="4" t="s">
        <v>35</v>
      </c>
      <c r="B406" s="4" t="s">
        <v>36</v>
      </c>
      <c r="C406" s="5">
        <v>45</v>
      </c>
      <c r="D406" s="3" t="s">
        <v>11</v>
      </c>
      <c r="E406" s="3">
        <v>3</v>
      </c>
      <c r="F406" s="3">
        <v>0</v>
      </c>
      <c r="G406" s="3">
        <f t="shared" ref="G406:H406" si="404">(E406/252)*100</f>
        <v>1.1904761904761905</v>
      </c>
      <c r="H406" s="3">
        <f t="shared" si="404"/>
        <v>0</v>
      </c>
    </row>
    <row r="407" spans="1:8" ht="14.25" customHeight="1" x14ac:dyDescent="0.3">
      <c r="A407" s="4" t="s">
        <v>35</v>
      </c>
      <c r="B407" s="4" t="s">
        <v>36</v>
      </c>
      <c r="C407" s="5">
        <v>50</v>
      </c>
      <c r="D407" s="3" t="s">
        <v>11</v>
      </c>
      <c r="E407" s="3">
        <v>4</v>
      </c>
      <c r="F407" s="3">
        <v>0</v>
      </c>
      <c r="G407" s="3">
        <f t="shared" ref="G407:H407" si="405">(E407/252)*100</f>
        <v>1.5873015873015872</v>
      </c>
      <c r="H407" s="3">
        <f t="shared" si="405"/>
        <v>0</v>
      </c>
    </row>
    <row r="408" spans="1:8" ht="14.25" customHeight="1" x14ac:dyDescent="0.3">
      <c r="A408" s="4" t="s">
        <v>35</v>
      </c>
      <c r="B408" s="4" t="s">
        <v>36</v>
      </c>
      <c r="C408" s="5">
        <v>55</v>
      </c>
      <c r="D408" s="3" t="s">
        <v>11</v>
      </c>
      <c r="E408" s="3">
        <v>4</v>
      </c>
      <c r="F408" s="3">
        <v>0</v>
      </c>
      <c r="G408" s="3">
        <f t="shared" ref="G408:H408" si="406">(E408/252)*100</f>
        <v>1.5873015873015872</v>
      </c>
      <c r="H408" s="3">
        <f t="shared" si="406"/>
        <v>0</v>
      </c>
    </row>
    <row r="409" spans="1:8" ht="14.25" customHeight="1" x14ac:dyDescent="0.3">
      <c r="A409" s="4" t="s">
        <v>35</v>
      </c>
      <c r="B409" s="4" t="s">
        <v>36</v>
      </c>
      <c r="C409" s="5">
        <v>60</v>
      </c>
      <c r="D409" s="3" t="s">
        <v>11</v>
      </c>
      <c r="E409" s="3">
        <v>2</v>
      </c>
      <c r="F409" s="3">
        <v>0</v>
      </c>
      <c r="G409" s="3">
        <f t="shared" ref="G409:H409" si="407">(E409/252)*100</f>
        <v>0.79365079365079361</v>
      </c>
      <c r="H409" s="3">
        <f t="shared" si="407"/>
        <v>0</v>
      </c>
    </row>
    <row r="410" spans="1:8" ht="14.25" customHeight="1" x14ac:dyDescent="0.3">
      <c r="A410" s="4" t="s">
        <v>35</v>
      </c>
      <c r="B410" s="4" t="s">
        <v>36</v>
      </c>
      <c r="C410" s="5">
        <v>65</v>
      </c>
      <c r="D410" s="3" t="s">
        <v>11</v>
      </c>
      <c r="E410" s="3">
        <v>0</v>
      </c>
      <c r="F410" s="3">
        <v>0</v>
      </c>
      <c r="G410" s="3">
        <f t="shared" ref="G410:H410" si="408">(E410/252)*100</f>
        <v>0</v>
      </c>
      <c r="H410" s="3">
        <f t="shared" si="408"/>
        <v>0</v>
      </c>
    </row>
    <row r="411" spans="1:8" ht="14.25" customHeight="1" x14ac:dyDescent="0.3">
      <c r="A411" s="4" t="s">
        <v>35</v>
      </c>
      <c r="B411" s="4" t="s">
        <v>36</v>
      </c>
      <c r="C411" s="5">
        <v>70</v>
      </c>
      <c r="D411" s="3" t="s">
        <v>11</v>
      </c>
      <c r="E411" s="3">
        <v>5</v>
      </c>
      <c r="F411" s="3">
        <v>0</v>
      </c>
      <c r="G411" s="3">
        <f t="shared" ref="G411:H411" si="409">(E411/252)*100</f>
        <v>1.984126984126984</v>
      </c>
      <c r="H411" s="3">
        <f t="shared" si="409"/>
        <v>0</v>
      </c>
    </row>
    <row r="412" spans="1:8" ht="14.25" customHeight="1" x14ac:dyDescent="0.3">
      <c r="A412" s="4" t="s">
        <v>35</v>
      </c>
      <c r="B412" s="4" t="s">
        <v>36</v>
      </c>
      <c r="C412" s="5">
        <v>75</v>
      </c>
      <c r="D412" s="3" t="s">
        <v>11</v>
      </c>
      <c r="E412" s="3">
        <v>8</v>
      </c>
      <c r="F412" s="3">
        <v>3</v>
      </c>
      <c r="G412" s="3">
        <f t="shared" ref="G412:H412" si="410">(E412/252)*100</f>
        <v>3.1746031746031744</v>
      </c>
      <c r="H412" s="3">
        <f t="shared" si="410"/>
        <v>1.1904761904761905</v>
      </c>
    </row>
    <row r="413" spans="1:8" ht="14.25" customHeight="1" x14ac:dyDescent="0.3">
      <c r="A413" s="4" t="s">
        <v>35</v>
      </c>
      <c r="B413" s="4" t="s">
        <v>36</v>
      </c>
      <c r="C413" s="5">
        <v>80</v>
      </c>
      <c r="D413" s="3" t="s">
        <v>12</v>
      </c>
      <c r="E413" s="3">
        <v>12</v>
      </c>
      <c r="F413" s="3">
        <v>1</v>
      </c>
      <c r="G413" s="3">
        <f t="shared" ref="G413:H413" si="411">(E413/252)*100</f>
        <v>4.7619047619047619</v>
      </c>
      <c r="H413" s="3">
        <f t="shared" si="411"/>
        <v>0.3968253968253968</v>
      </c>
    </row>
    <row r="414" spans="1:8" ht="14.25" customHeight="1" x14ac:dyDescent="0.3">
      <c r="A414" s="4" t="s">
        <v>35</v>
      </c>
      <c r="B414" s="4" t="s">
        <v>36</v>
      </c>
      <c r="C414" s="5">
        <v>85</v>
      </c>
      <c r="D414" s="3" t="s">
        <v>12</v>
      </c>
      <c r="E414" s="3">
        <v>8</v>
      </c>
      <c r="F414" s="3">
        <v>1</v>
      </c>
      <c r="G414" s="3">
        <f t="shared" ref="G414:H414" si="412">(E414/252)*100</f>
        <v>3.1746031746031744</v>
      </c>
      <c r="H414" s="3">
        <f t="shared" si="412"/>
        <v>0.3968253968253968</v>
      </c>
    </row>
    <row r="415" spans="1:8" ht="14.25" customHeight="1" x14ac:dyDescent="0.3">
      <c r="A415" s="4" t="s">
        <v>35</v>
      </c>
      <c r="B415" s="4" t="s">
        <v>36</v>
      </c>
      <c r="C415" s="5">
        <v>90</v>
      </c>
      <c r="D415" s="3" t="s">
        <v>12</v>
      </c>
      <c r="E415" s="3">
        <v>9</v>
      </c>
      <c r="F415" s="3">
        <v>2</v>
      </c>
      <c r="G415" s="3">
        <f t="shared" ref="G415:H415" si="413">(E415/252)*100</f>
        <v>3.5714285714285712</v>
      </c>
      <c r="H415" s="3">
        <f t="shared" si="413"/>
        <v>0.79365079365079361</v>
      </c>
    </row>
    <row r="416" spans="1:8" ht="14.25" customHeight="1" x14ac:dyDescent="0.3">
      <c r="A416" s="4" t="s">
        <v>35</v>
      </c>
      <c r="B416" s="4" t="s">
        <v>36</v>
      </c>
      <c r="C416" s="5">
        <v>95</v>
      </c>
      <c r="D416" s="3" t="s">
        <v>12</v>
      </c>
      <c r="E416" s="3">
        <v>12</v>
      </c>
      <c r="F416" s="3">
        <v>3</v>
      </c>
      <c r="G416" s="3">
        <f t="shared" ref="G416:H416" si="414">(E416/252)*100</f>
        <v>4.7619047619047619</v>
      </c>
      <c r="H416" s="3">
        <f t="shared" si="414"/>
        <v>1.1904761904761905</v>
      </c>
    </row>
    <row r="417" spans="1:8" ht="14.25" customHeight="1" x14ac:dyDescent="0.3">
      <c r="A417" s="4" t="s">
        <v>35</v>
      </c>
      <c r="B417" s="4" t="s">
        <v>36</v>
      </c>
      <c r="C417" s="5">
        <v>100</v>
      </c>
      <c r="D417" s="3" t="s">
        <v>12</v>
      </c>
      <c r="E417" s="3">
        <v>7</v>
      </c>
      <c r="F417" s="3">
        <v>1</v>
      </c>
      <c r="G417" s="3">
        <f t="shared" ref="G417:H417" si="415">(E417/252)*100</f>
        <v>2.7777777777777777</v>
      </c>
      <c r="H417" s="3">
        <f t="shared" si="415"/>
        <v>0.3968253968253968</v>
      </c>
    </row>
    <row r="418" spans="1:8" ht="14.25" customHeight="1" x14ac:dyDescent="0.3">
      <c r="A418" s="4" t="s">
        <v>35</v>
      </c>
      <c r="B418" s="4" t="s">
        <v>36</v>
      </c>
      <c r="C418" s="5">
        <v>105</v>
      </c>
      <c r="D418" s="3" t="s">
        <v>12</v>
      </c>
      <c r="E418" s="3">
        <v>10</v>
      </c>
      <c r="F418" s="3">
        <v>0</v>
      </c>
      <c r="G418" s="3">
        <f t="shared" ref="G418:H418" si="416">(E418/252)*100</f>
        <v>3.9682539682539679</v>
      </c>
      <c r="H418" s="3">
        <f t="shared" si="416"/>
        <v>0</v>
      </c>
    </row>
    <row r="419" spans="1:8" ht="14.25" customHeight="1" x14ac:dyDescent="0.3">
      <c r="A419" s="4" t="s">
        <v>35</v>
      </c>
      <c r="B419" s="4" t="s">
        <v>36</v>
      </c>
      <c r="C419" s="5">
        <v>110</v>
      </c>
      <c r="D419" s="3" t="s">
        <v>12</v>
      </c>
      <c r="E419" s="3">
        <v>11</v>
      </c>
      <c r="F419" s="3">
        <v>2</v>
      </c>
      <c r="G419" s="3">
        <f t="shared" ref="G419:H419" si="417">(E419/252)*100</f>
        <v>4.3650793650793647</v>
      </c>
      <c r="H419" s="3">
        <f t="shared" si="417"/>
        <v>0.79365079365079361</v>
      </c>
    </row>
    <row r="420" spans="1:8" ht="14.25" customHeight="1" x14ac:dyDescent="0.3">
      <c r="A420" s="4" t="s">
        <v>35</v>
      </c>
      <c r="B420" s="4" t="s">
        <v>36</v>
      </c>
      <c r="C420" s="5">
        <v>115</v>
      </c>
      <c r="D420" s="3" t="s">
        <v>12</v>
      </c>
      <c r="E420" s="3">
        <v>5</v>
      </c>
      <c r="F420" s="3">
        <v>0</v>
      </c>
      <c r="G420" s="3">
        <f t="shared" ref="G420:H420" si="418">(E420/252)*100</f>
        <v>1.984126984126984</v>
      </c>
      <c r="H420" s="3">
        <f t="shared" si="418"/>
        <v>0</v>
      </c>
    </row>
    <row r="421" spans="1:8" ht="14.25" customHeight="1" x14ac:dyDescent="0.3">
      <c r="A421" s="4" t="s">
        <v>35</v>
      </c>
      <c r="B421" s="4" t="s">
        <v>36</v>
      </c>
      <c r="C421" s="5">
        <v>120</v>
      </c>
      <c r="D421" s="3" t="s">
        <v>12</v>
      </c>
      <c r="E421" s="3">
        <v>6</v>
      </c>
      <c r="F421" s="3">
        <v>0</v>
      </c>
      <c r="G421" s="3">
        <f t="shared" ref="G421:H421" si="419">(E421/252)*100</f>
        <v>2.3809523809523809</v>
      </c>
      <c r="H421" s="3">
        <f t="shared" si="419"/>
        <v>0</v>
      </c>
    </row>
    <row r="422" spans="1:8" ht="14.25" customHeight="1" x14ac:dyDescent="0.3">
      <c r="A422" s="4" t="s">
        <v>35</v>
      </c>
      <c r="B422" s="4" t="s">
        <v>36</v>
      </c>
      <c r="C422" s="5">
        <v>125</v>
      </c>
      <c r="D422" s="3" t="s">
        <v>12</v>
      </c>
      <c r="E422" s="3">
        <v>5</v>
      </c>
      <c r="F422" s="3">
        <v>1</v>
      </c>
      <c r="G422" s="3">
        <f t="shared" ref="G422:H422" si="420">(E422/252)*100</f>
        <v>1.984126984126984</v>
      </c>
      <c r="H422" s="3">
        <f t="shared" si="420"/>
        <v>0.3968253968253968</v>
      </c>
    </row>
    <row r="423" spans="1:8" ht="14.25" customHeight="1" x14ac:dyDescent="0.3">
      <c r="A423" s="4" t="s">
        <v>35</v>
      </c>
      <c r="B423" s="4" t="s">
        <v>36</v>
      </c>
      <c r="C423" s="5">
        <v>130</v>
      </c>
      <c r="D423" s="3" t="s">
        <v>12</v>
      </c>
      <c r="E423" s="3">
        <v>6</v>
      </c>
      <c r="F423" s="3">
        <v>1</v>
      </c>
      <c r="G423" s="3">
        <f t="shared" ref="G423:H423" si="421">(E423/252)*100</f>
        <v>2.3809523809523809</v>
      </c>
      <c r="H423" s="3">
        <f t="shared" si="421"/>
        <v>0.3968253968253968</v>
      </c>
    </row>
    <row r="424" spans="1:8" ht="14.25" customHeight="1" x14ac:dyDescent="0.3">
      <c r="A424" s="4" t="s">
        <v>35</v>
      </c>
      <c r="B424" s="4" t="s">
        <v>36</v>
      </c>
      <c r="C424" s="5">
        <v>135</v>
      </c>
      <c r="D424" s="3" t="s">
        <v>12</v>
      </c>
      <c r="E424" s="3">
        <v>5</v>
      </c>
      <c r="F424" s="3">
        <v>0</v>
      </c>
      <c r="G424" s="3">
        <f t="shared" ref="G424:H424" si="422">(E424/252)*100</f>
        <v>1.984126984126984</v>
      </c>
      <c r="H424" s="3">
        <f t="shared" si="422"/>
        <v>0</v>
      </c>
    </row>
    <row r="425" spans="1:8" ht="14.25" customHeight="1" x14ac:dyDescent="0.3">
      <c r="A425" s="4" t="s">
        <v>35</v>
      </c>
      <c r="B425" s="4" t="s">
        <v>36</v>
      </c>
      <c r="C425" s="5">
        <v>140</v>
      </c>
      <c r="D425" s="3" t="s">
        <v>12</v>
      </c>
      <c r="E425" s="3">
        <v>2</v>
      </c>
      <c r="F425" s="3">
        <v>0</v>
      </c>
      <c r="G425" s="3">
        <f t="shared" ref="G425:H425" si="423">(E425/252)*100</f>
        <v>0.79365079365079361</v>
      </c>
      <c r="H425" s="3">
        <f t="shared" si="423"/>
        <v>0</v>
      </c>
    </row>
    <row r="426" spans="1:8" ht="14.25" customHeight="1" x14ac:dyDescent="0.3">
      <c r="A426" s="4" t="s">
        <v>35</v>
      </c>
      <c r="B426" s="4" t="s">
        <v>36</v>
      </c>
      <c r="C426" s="5">
        <v>145</v>
      </c>
      <c r="D426" s="3" t="s">
        <v>12</v>
      </c>
      <c r="E426" s="3">
        <v>0</v>
      </c>
      <c r="F426" s="3">
        <v>0</v>
      </c>
      <c r="G426" s="3">
        <f t="shared" ref="G426:H426" si="424">(E426/252)*100</f>
        <v>0</v>
      </c>
      <c r="H426" s="3">
        <f t="shared" si="424"/>
        <v>0</v>
      </c>
    </row>
    <row r="427" spans="1:8" ht="14.25" customHeight="1" x14ac:dyDescent="0.3">
      <c r="A427" s="4" t="s">
        <v>35</v>
      </c>
      <c r="B427" s="4" t="s">
        <v>36</v>
      </c>
      <c r="C427" s="5">
        <v>150</v>
      </c>
      <c r="D427" s="3" t="s">
        <v>12</v>
      </c>
      <c r="E427" s="3">
        <v>1</v>
      </c>
      <c r="F427" s="3">
        <v>0</v>
      </c>
      <c r="G427" s="3">
        <f t="shared" ref="G427:H427" si="425">(E427/252)*100</f>
        <v>0.3968253968253968</v>
      </c>
      <c r="H427" s="3">
        <f t="shared" si="425"/>
        <v>0</v>
      </c>
    </row>
    <row r="428" spans="1:8" ht="14.25" customHeight="1" x14ac:dyDescent="0.3">
      <c r="A428" s="4" t="s">
        <v>35</v>
      </c>
      <c r="B428" s="4" t="s">
        <v>36</v>
      </c>
      <c r="C428" s="5">
        <v>155</v>
      </c>
      <c r="D428" s="3" t="s">
        <v>12</v>
      </c>
      <c r="E428" s="3">
        <v>1</v>
      </c>
      <c r="F428" s="3">
        <v>0</v>
      </c>
      <c r="G428" s="3">
        <f t="shared" ref="G428:H428" si="426">(E428/252)*100</f>
        <v>0.3968253968253968</v>
      </c>
      <c r="H428" s="3">
        <f t="shared" si="426"/>
        <v>0</v>
      </c>
    </row>
    <row r="429" spans="1:8" ht="14.25" customHeight="1" x14ac:dyDescent="0.3">
      <c r="A429" s="4" t="s">
        <v>35</v>
      </c>
      <c r="B429" s="4" t="s">
        <v>36</v>
      </c>
      <c r="C429" s="5">
        <v>160</v>
      </c>
      <c r="D429" s="3" t="s">
        <v>12</v>
      </c>
      <c r="E429" s="3">
        <v>1</v>
      </c>
      <c r="F429" s="3">
        <v>0</v>
      </c>
      <c r="G429" s="3">
        <f t="shared" ref="G429:H429" si="427">(E429/252)*100</f>
        <v>0.3968253968253968</v>
      </c>
      <c r="H429" s="3">
        <f t="shared" si="427"/>
        <v>0</v>
      </c>
    </row>
    <row r="430" spans="1:8" ht="14.25" customHeight="1" x14ac:dyDescent="0.3">
      <c r="A430" s="4" t="s">
        <v>35</v>
      </c>
      <c r="B430" s="4" t="s">
        <v>36</v>
      </c>
      <c r="C430" s="5">
        <v>165</v>
      </c>
      <c r="D430" s="3" t="s">
        <v>12</v>
      </c>
      <c r="E430" s="3">
        <v>0</v>
      </c>
      <c r="F430" s="3">
        <v>0</v>
      </c>
      <c r="G430" s="3">
        <f t="shared" ref="G430:H430" si="428">(E430/252)*100</f>
        <v>0</v>
      </c>
      <c r="H430" s="3">
        <f t="shared" si="428"/>
        <v>0</v>
      </c>
    </row>
    <row r="431" spans="1:8" ht="14.25" customHeight="1" x14ac:dyDescent="0.3">
      <c r="A431" s="4" t="s">
        <v>35</v>
      </c>
      <c r="B431" s="4" t="s">
        <v>36</v>
      </c>
      <c r="C431" s="5">
        <v>170</v>
      </c>
      <c r="D431" s="3" t="s">
        <v>12</v>
      </c>
      <c r="E431" s="3">
        <v>0</v>
      </c>
      <c r="F431" s="3">
        <v>0</v>
      </c>
      <c r="G431" s="3">
        <f t="shared" ref="G431:H431" si="429">(E431/252)*100</f>
        <v>0</v>
      </c>
      <c r="H431" s="3">
        <f t="shared" si="429"/>
        <v>0</v>
      </c>
    </row>
    <row r="432" spans="1:8" ht="14.25" customHeight="1" x14ac:dyDescent="0.3">
      <c r="A432" s="4" t="s">
        <v>35</v>
      </c>
      <c r="B432" s="4" t="s">
        <v>36</v>
      </c>
      <c r="C432" s="5">
        <v>175</v>
      </c>
      <c r="D432" s="3" t="s">
        <v>12</v>
      </c>
      <c r="E432" s="3">
        <v>0</v>
      </c>
      <c r="F432" s="3">
        <v>0</v>
      </c>
      <c r="G432" s="3">
        <f t="shared" ref="G432:H432" si="430">(E432/252)*100</f>
        <v>0</v>
      </c>
      <c r="H432" s="3">
        <f t="shared" si="430"/>
        <v>0</v>
      </c>
    </row>
    <row r="433" spans="1:8" ht="14.25" customHeight="1" x14ac:dyDescent="0.3">
      <c r="A433" s="4" t="s">
        <v>35</v>
      </c>
      <c r="B433" s="4" t="s">
        <v>36</v>
      </c>
      <c r="C433" s="5" t="s">
        <v>14</v>
      </c>
      <c r="D433" s="3" t="s">
        <v>12</v>
      </c>
      <c r="E433" s="3">
        <v>0</v>
      </c>
      <c r="F433" s="3">
        <v>0</v>
      </c>
      <c r="G433" s="3">
        <f t="shared" ref="G433:H433" si="431">(E433/252)*100</f>
        <v>0</v>
      </c>
      <c r="H433" s="3">
        <f t="shared" si="431"/>
        <v>0</v>
      </c>
    </row>
    <row r="434" spans="1:8" ht="14.25" customHeight="1" x14ac:dyDescent="0.3">
      <c r="A434" s="4" t="s">
        <v>37</v>
      </c>
      <c r="B434" s="4" t="s">
        <v>38</v>
      </c>
      <c r="C434" s="5">
        <v>5</v>
      </c>
      <c r="D434" s="3" t="s">
        <v>10</v>
      </c>
      <c r="E434" s="3">
        <v>0</v>
      </c>
      <c r="F434" s="3">
        <v>0</v>
      </c>
      <c r="G434" s="3">
        <f t="shared" ref="G434:H434" si="432">(E434/167)*100</f>
        <v>0</v>
      </c>
      <c r="H434" s="3">
        <f t="shared" si="432"/>
        <v>0</v>
      </c>
    </row>
    <row r="435" spans="1:8" ht="14.25" customHeight="1" x14ac:dyDescent="0.3">
      <c r="A435" s="4" t="s">
        <v>37</v>
      </c>
      <c r="B435" s="4" t="s">
        <v>38</v>
      </c>
      <c r="C435" s="5">
        <v>10</v>
      </c>
      <c r="D435" s="3" t="s">
        <v>10</v>
      </c>
      <c r="E435" s="3">
        <v>0</v>
      </c>
      <c r="F435" s="3">
        <v>0</v>
      </c>
      <c r="G435" s="3">
        <f t="shared" ref="G435:H435" si="433">(E435/167)*100</f>
        <v>0</v>
      </c>
      <c r="H435" s="3">
        <f t="shared" si="433"/>
        <v>0</v>
      </c>
    </row>
    <row r="436" spans="1:8" ht="14.25" customHeight="1" x14ac:dyDescent="0.3">
      <c r="A436" s="4" t="s">
        <v>37</v>
      </c>
      <c r="B436" s="4" t="s">
        <v>38</v>
      </c>
      <c r="C436" s="5">
        <v>15</v>
      </c>
      <c r="D436" s="3" t="s">
        <v>10</v>
      </c>
      <c r="E436" s="3">
        <v>2</v>
      </c>
      <c r="F436" s="3">
        <v>0</v>
      </c>
      <c r="G436" s="3">
        <f t="shared" ref="G436:H436" si="434">(E436/167)*100</f>
        <v>1.1976047904191618</v>
      </c>
      <c r="H436" s="3">
        <f t="shared" si="434"/>
        <v>0</v>
      </c>
    </row>
    <row r="437" spans="1:8" ht="14.25" customHeight="1" x14ac:dyDescent="0.3">
      <c r="A437" s="4" t="s">
        <v>37</v>
      </c>
      <c r="B437" s="4" t="s">
        <v>38</v>
      </c>
      <c r="C437" s="5">
        <v>20</v>
      </c>
      <c r="D437" s="3" t="s">
        <v>10</v>
      </c>
      <c r="E437" s="3">
        <v>6</v>
      </c>
      <c r="F437" s="3">
        <v>0</v>
      </c>
      <c r="G437" s="3">
        <f t="shared" ref="G437:H437" si="435">(E437/167)*100</f>
        <v>3.5928143712574849</v>
      </c>
      <c r="H437" s="3">
        <f t="shared" si="435"/>
        <v>0</v>
      </c>
    </row>
    <row r="438" spans="1:8" ht="14.25" customHeight="1" x14ac:dyDescent="0.3">
      <c r="A438" s="4" t="s">
        <v>37</v>
      </c>
      <c r="B438" s="4" t="s">
        <v>38</v>
      </c>
      <c r="C438" s="5">
        <v>25</v>
      </c>
      <c r="D438" s="3" t="s">
        <v>10</v>
      </c>
      <c r="E438" s="3">
        <v>19</v>
      </c>
      <c r="F438" s="3">
        <v>0</v>
      </c>
      <c r="G438" s="3">
        <f t="shared" ref="G438:H438" si="436">(E438/167)*100</f>
        <v>11.377245508982035</v>
      </c>
      <c r="H438" s="3">
        <f t="shared" si="436"/>
        <v>0</v>
      </c>
    </row>
    <row r="439" spans="1:8" ht="14.25" customHeight="1" x14ac:dyDescent="0.3">
      <c r="A439" s="4" t="s">
        <v>37</v>
      </c>
      <c r="B439" s="4" t="s">
        <v>38</v>
      </c>
      <c r="C439" s="5">
        <v>30</v>
      </c>
      <c r="D439" s="3" t="s">
        <v>10</v>
      </c>
      <c r="E439" s="3">
        <v>15</v>
      </c>
      <c r="F439" s="3">
        <v>0</v>
      </c>
      <c r="G439" s="3">
        <f t="shared" ref="G439:H439" si="437">(E439/167)*100</f>
        <v>8.9820359281437128</v>
      </c>
      <c r="H439" s="3">
        <f t="shared" si="437"/>
        <v>0</v>
      </c>
    </row>
    <row r="440" spans="1:8" ht="14.25" customHeight="1" x14ac:dyDescent="0.3">
      <c r="A440" s="4" t="s">
        <v>37</v>
      </c>
      <c r="B440" s="4" t="s">
        <v>38</v>
      </c>
      <c r="C440" s="5">
        <v>35</v>
      </c>
      <c r="D440" s="3" t="s">
        <v>10</v>
      </c>
      <c r="E440" s="3">
        <v>7</v>
      </c>
      <c r="F440" s="3">
        <v>0</v>
      </c>
      <c r="G440" s="3">
        <f t="shared" ref="G440:H440" si="438">(E440/167)*100</f>
        <v>4.1916167664670656</v>
      </c>
      <c r="H440" s="3">
        <f t="shared" si="438"/>
        <v>0</v>
      </c>
    </row>
    <row r="441" spans="1:8" ht="14.25" customHeight="1" x14ac:dyDescent="0.3">
      <c r="A441" s="4" t="s">
        <v>37</v>
      </c>
      <c r="B441" s="4" t="s">
        <v>38</v>
      </c>
      <c r="C441" s="5">
        <v>40</v>
      </c>
      <c r="D441" s="3" t="s">
        <v>11</v>
      </c>
      <c r="E441" s="3">
        <v>9</v>
      </c>
      <c r="F441" s="3">
        <v>0</v>
      </c>
      <c r="G441" s="3">
        <f t="shared" ref="G441:H441" si="439">(E441/167)*100</f>
        <v>5.3892215568862278</v>
      </c>
      <c r="H441" s="3">
        <f t="shared" si="439"/>
        <v>0</v>
      </c>
    </row>
    <row r="442" spans="1:8" ht="14.25" customHeight="1" x14ac:dyDescent="0.3">
      <c r="A442" s="4" t="s">
        <v>37</v>
      </c>
      <c r="B442" s="4" t="s">
        <v>38</v>
      </c>
      <c r="C442" s="5">
        <v>45</v>
      </c>
      <c r="D442" s="3" t="s">
        <v>11</v>
      </c>
      <c r="E442" s="3">
        <v>5</v>
      </c>
      <c r="F442" s="3">
        <v>0</v>
      </c>
      <c r="G442" s="3">
        <f t="shared" ref="G442:H442" si="440">(E442/167)*100</f>
        <v>2.9940119760479043</v>
      </c>
      <c r="H442" s="3">
        <f t="shared" si="440"/>
        <v>0</v>
      </c>
    </row>
    <row r="443" spans="1:8" ht="14.25" customHeight="1" x14ac:dyDescent="0.3">
      <c r="A443" s="4" t="s">
        <v>37</v>
      </c>
      <c r="B443" s="4" t="s">
        <v>38</v>
      </c>
      <c r="C443" s="5">
        <v>50</v>
      </c>
      <c r="D443" s="3" t="s">
        <v>11</v>
      </c>
      <c r="E443" s="3">
        <v>2</v>
      </c>
      <c r="F443" s="3">
        <v>0</v>
      </c>
      <c r="G443" s="3">
        <f t="shared" ref="G443:H443" si="441">(E443/167)*100</f>
        <v>1.1976047904191618</v>
      </c>
      <c r="H443" s="3">
        <f t="shared" si="441"/>
        <v>0</v>
      </c>
    </row>
    <row r="444" spans="1:8" ht="14.25" customHeight="1" x14ac:dyDescent="0.3">
      <c r="A444" s="4" t="s">
        <v>37</v>
      </c>
      <c r="B444" s="4" t="s">
        <v>38</v>
      </c>
      <c r="C444" s="5">
        <v>55</v>
      </c>
      <c r="D444" s="3" t="s">
        <v>11</v>
      </c>
      <c r="E444" s="3">
        <v>2</v>
      </c>
      <c r="F444" s="3">
        <v>0</v>
      </c>
      <c r="G444" s="3">
        <f t="shared" ref="G444:H444" si="442">(E444/167)*100</f>
        <v>1.1976047904191618</v>
      </c>
      <c r="H444" s="3">
        <f t="shared" si="442"/>
        <v>0</v>
      </c>
    </row>
    <row r="445" spans="1:8" ht="14.25" customHeight="1" x14ac:dyDescent="0.3">
      <c r="A445" s="4" t="s">
        <v>37</v>
      </c>
      <c r="B445" s="4" t="s">
        <v>38</v>
      </c>
      <c r="C445" s="5">
        <v>60</v>
      </c>
      <c r="D445" s="3" t="s">
        <v>11</v>
      </c>
      <c r="E445" s="3">
        <v>2</v>
      </c>
      <c r="F445" s="3">
        <v>0</v>
      </c>
      <c r="G445" s="3">
        <f t="shared" ref="G445:H445" si="443">(E445/167)*100</f>
        <v>1.1976047904191618</v>
      </c>
      <c r="H445" s="3">
        <f t="shared" si="443"/>
        <v>0</v>
      </c>
    </row>
    <row r="446" spans="1:8" ht="14.25" customHeight="1" x14ac:dyDescent="0.3">
      <c r="A446" s="4" t="s">
        <v>37</v>
      </c>
      <c r="B446" s="4" t="s">
        <v>38</v>
      </c>
      <c r="C446" s="5">
        <v>65</v>
      </c>
      <c r="D446" s="3" t="s">
        <v>11</v>
      </c>
      <c r="E446" s="3">
        <v>2</v>
      </c>
      <c r="F446" s="3">
        <v>0</v>
      </c>
      <c r="G446" s="3">
        <f t="shared" ref="G446:H446" si="444">(E446/167)*100</f>
        <v>1.1976047904191618</v>
      </c>
      <c r="H446" s="3">
        <f t="shared" si="444"/>
        <v>0</v>
      </c>
    </row>
    <row r="447" spans="1:8" ht="14.25" customHeight="1" x14ac:dyDescent="0.3">
      <c r="A447" s="4" t="s">
        <v>37</v>
      </c>
      <c r="B447" s="4" t="s">
        <v>38</v>
      </c>
      <c r="C447" s="5">
        <v>70</v>
      </c>
      <c r="D447" s="3" t="s">
        <v>11</v>
      </c>
      <c r="E447" s="3">
        <v>3</v>
      </c>
      <c r="F447" s="3">
        <v>0</v>
      </c>
      <c r="G447" s="3">
        <f t="shared" ref="G447:H447" si="445">(E447/167)*100</f>
        <v>1.7964071856287425</v>
      </c>
      <c r="H447" s="3">
        <f t="shared" si="445"/>
        <v>0</v>
      </c>
    </row>
    <row r="448" spans="1:8" ht="14.25" customHeight="1" x14ac:dyDescent="0.3">
      <c r="A448" s="4" t="s">
        <v>37</v>
      </c>
      <c r="B448" s="4" t="s">
        <v>38</v>
      </c>
      <c r="C448" s="5">
        <v>75</v>
      </c>
      <c r="D448" s="3" t="s">
        <v>11</v>
      </c>
      <c r="E448" s="3">
        <v>10</v>
      </c>
      <c r="F448" s="3">
        <v>0</v>
      </c>
      <c r="G448" s="3">
        <f t="shared" ref="G448:H448" si="446">(E448/167)*100</f>
        <v>5.9880239520958085</v>
      </c>
      <c r="H448" s="3">
        <f t="shared" si="446"/>
        <v>0</v>
      </c>
    </row>
    <row r="449" spans="1:8" ht="14.25" customHeight="1" x14ac:dyDescent="0.3">
      <c r="A449" s="4" t="s">
        <v>37</v>
      </c>
      <c r="B449" s="4" t="s">
        <v>38</v>
      </c>
      <c r="C449" s="5">
        <v>80</v>
      </c>
      <c r="D449" s="3" t="s">
        <v>12</v>
      </c>
      <c r="E449" s="3">
        <v>8</v>
      </c>
      <c r="F449" s="3">
        <v>0</v>
      </c>
      <c r="G449" s="3">
        <f t="shared" ref="G449:H449" si="447">(E449/167)*100</f>
        <v>4.7904191616766472</v>
      </c>
      <c r="H449" s="3">
        <f t="shared" si="447"/>
        <v>0</v>
      </c>
    </row>
    <row r="450" spans="1:8" ht="14.25" customHeight="1" x14ac:dyDescent="0.3">
      <c r="A450" s="4" t="s">
        <v>37</v>
      </c>
      <c r="B450" s="4" t="s">
        <v>38</v>
      </c>
      <c r="C450" s="5">
        <v>85</v>
      </c>
      <c r="D450" s="3" t="s">
        <v>12</v>
      </c>
      <c r="E450" s="3">
        <v>10</v>
      </c>
      <c r="F450" s="3">
        <v>3</v>
      </c>
      <c r="G450" s="3">
        <f t="shared" ref="G450:H450" si="448">(E450/167)*100</f>
        <v>5.9880239520958085</v>
      </c>
      <c r="H450" s="3">
        <f t="shared" si="448"/>
        <v>1.7964071856287425</v>
      </c>
    </row>
    <row r="451" spans="1:8" ht="14.25" customHeight="1" x14ac:dyDescent="0.3">
      <c r="A451" s="4" t="s">
        <v>37</v>
      </c>
      <c r="B451" s="4" t="s">
        <v>38</v>
      </c>
      <c r="C451" s="5">
        <v>90</v>
      </c>
      <c r="D451" s="3" t="s">
        <v>12</v>
      </c>
      <c r="E451" s="3">
        <v>10</v>
      </c>
      <c r="F451" s="3">
        <v>0</v>
      </c>
      <c r="G451" s="3">
        <f t="shared" ref="G451:H451" si="449">(E451/167)*100</f>
        <v>5.9880239520958085</v>
      </c>
      <c r="H451" s="3">
        <f t="shared" si="449"/>
        <v>0</v>
      </c>
    </row>
    <row r="452" spans="1:8" ht="14.25" customHeight="1" x14ac:dyDescent="0.3">
      <c r="A452" s="4" t="s">
        <v>37</v>
      </c>
      <c r="B452" s="4" t="s">
        <v>38</v>
      </c>
      <c r="C452" s="5">
        <v>95</v>
      </c>
      <c r="D452" s="3" t="s">
        <v>12</v>
      </c>
      <c r="E452" s="3">
        <v>10</v>
      </c>
      <c r="F452" s="3">
        <v>1</v>
      </c>
      <c r="G452" s="3">
        <f t="shared" ref="G452:H452" si="450">(E452/167)*100</f>
        <v>5.9880239520958085</v>
      </c>
      <c r="H452" s="3">
        <f t="shared" si="450"/>
        <v>0.5988023952095809</v>
      </c>
    </row>
    <row r="453" spans="1:8" ht="14.25" customHeight="1" x14ac:dyDescent="0.3">
      <c r="A453" s="4" t="s">
        <v>37</v>
      </c>
      <c r="B453" s="4" t="s">
        <v>38</v>
      </c>
      <c r="C453" s="5">
        <v>100</v>
      </c>
      <c r="D453" s="3" t="s">
        <v>12</v>
      </c>
      <c r="E453" s="3">
        <v>9</v>
      </c>
      <c r="F453" s="3">
        <v>0</v>
      </c>
      <c r="G453" s="3">
        <f t="shared" ref="G453:H453" si="451">(E453/167)*100</f>
        <v>5.3892215568862278</v>
      </c>
      <c r="H453" s="3">
        <f t="shared" si="451"/>
        <v>0</v>
      </c>
    </row>
    <row r="454" spans="1:8" ht="14.25" customHeight="1" x14ac:dyDescent="0.3">
      <c r="A454" s="4" t="s">
        <v>37</v>
      </c>
      <c r="B454" s="4" t="s">
        <v>38</v>
      </c>
      <c r="C454" s="5">
        <v>105</v>
      </c>
      <c r="D454" s="3" t="s">
        <v>12</v>
      </c>
      <c r="E454" s="3">
        <v>7</v>
      </c>
      <c r="F454" s="3">
        <v>0</v>
      </c>
      <c r="G454" s="3">
        <f t="shared" ref="G454:H454" si="452">(E454/167)*100</f>
        <v>4.1916167664670656</v>
      </c>
      <c r="H454" s="3">
        <f t="shared" si="452"/>
        <v>0</v>
      </c>
    </row>
    <row r="455" spans="1:8" ht="14.25" customHeight="1" x14ac:dyDescent="0.3">
      <c r="A455" s="4" t="s">
        <v>37</v>
      </c>
      <c r="B455" s="4" t="s">
        <v>38</v>
      </c>
      <c r="C455" s="5">
        <v>110</v>
      </c>
      <c r="D455" s="3" t="s">
        <v>12</v>
      </c>
      <c r="E455" s="3">
        <v>5</v>
      </c>
      <c r="F455" s="3">
        <v>0</v>
      </c>
      <c r="G455" s="3">
        <f t="shared" ref="G455:H455" si="453">(E455/167)*100</f>
        <v>2.9940119760479043</v>
      </c>
      <c r="H455" s="3">
        <f t="shared" si="453"/>
        <v>0</v>
      </c>
    </row>
    <row r="456" spans="1:8" ht="14.25" customHeight="1" x14ac:dyDescent="0.3">
      <c r="A456" s="4" t="s">
        <v>37</v>
      </c>
      <c r="B456" s="4" t="s">
        <v>38</v>
      </c>
      <c r="C456" s="5">
        <v>115</v>
      </c>
      <c r="D456" s="3" t="s">
        <v>12</v>
      </c>
      <c r="E456" s="3">
        <v>7</v>
      </c>
      <c r="F456" s="3">
        <v>0</v>
      </c>
      <c r="G456" s="3">
        <f t="shared" ref="G456:H456" si="454">(E456/167)*100</f>
        <v>4.1916167664670656</v>
      </c>
      <c r="H456" s="3">
        <f t="shared" si="454"/>
        <v>0</v>
      </c>
    </row>
    <row r="457" spans="1:8" ht="14.25" customHeight="1" x14ac:dyDescent="0.3">
      <c r="A457" s="4" t="s">
        <v>37</v>
      </c>
      <c r="B457" s="4" t="s">
        <v>38</v>
      </c>
      <c r="C457" s="5">
        <v>120</v>
      </c>
      <c r="D457" s="3" t="s">
        <v>12</v>
      </c>
      <c r="E457" s="3">
        <v>5</v>
      </c>
      <c r="F457" s="3">
        <v>0</v>
      </c>
      <c r="G457" s="3">
        <f t="shared" ref="G457:H457" si="455">(E457/167)*100</f>
        <v>2.9940119760479043</v>
      </c>
      <c r="H457" s="3">
        <f t="shared" si="455"/>
        <v>0</v>
      </c>
    </row>
    <row r="458" spans="1:8" ht="14.25" customHeight="1" x14ac:dyDescent="0.3">
      <c r="A458" s="4" t="s">
        <v>37</v>
      </c>
      <c r="B458" s="4" t="s">
        <v>38</v>
      </c>
      <c r="C458" s="5">
        <v>125</v>
      </c>
      <c r="D458" s="3" t="s">
        <v>12</v>
      </c>
      <c r="E458" s="3">
        <v>1</v>
      </c>
      <c r="F458" s="3">
        <v>0</v>
      </c>
      <c r="G458" s="3">
        <f t="shared" ref="G458:H458" si="456">(E458/167)*100</f>
        <v>0.5988023952095809</v>
      </c>
      <c r="H458" s="3">
        <f t="shared" si="456"/>
        <v>0</v>
      </c>
    </row>
    <row r="459" spans="1:8" ht="14.25" customHeight="1" x14ac:dyDescent="0.3">
      <c r="A459" s="4" t="s">
        <v>37</v>
      </c>
      <c r="B459" s="4" t="s">
        <v>38</v>
      </c>
      <c r="C459" s="5">
        <v>130</v>
      </c>
      <c r="D459" s="3" t="s">
        <v>12</v>
      </c>
      <c r="E459" s="3">
        <v>1</v>
      </c>
      <c r="F459" s="3">
        <v>0</v>
      </c>
      <c r="G459" s="3">
        <f t="shared" ref="G459:H459" si="457">(E459/167)*100</f>
        <v>0.5988023952095809</v>
      </c>
      <c r="H459" s="3">
        <f t="shared" si="457"/>
        <v>0</v>
      </c>
    </row>
    <row r="460" spans="1:8" ht="14.25" customHeight="1" x14ac:dyDescent="0.3">
      <c r="A460" s="4" t="s">
        <v>37</v>
      </c>
      <c r="B460" s="4" t="s">
        <v>38</v>
      </c>
      <c r="C460" s="5">
        <v>135</v>
      </c>
      <c r="D460" s="3" t="s">
        <v>12</v>
      </c>
      <c r="E460" s="3">
        <v>4</v>
      </c>
      <c r="F460" s="3">
        <v>0</v>
      </c>
      <c r="G460" s="3">
        <f t="shared" ref="G460:H460" si="458">(E460/167)*100</f>
        <v>2.3952095808383236</v>
      </c>
      <c r="H460" s="3">
        <f t="shared" si="458"/>
        <v>0</v>
      </c>
    </row>
    <row r="461" spans="1:8" ht="14.25" customHeight="1" x14ac:dyDescent="0.3">
      <c r="A461" s="4" t="s">
        <v>37</v>
      </c>
      <c r="B461" s="4" t="s">
        <v>38</v>
      </c>
      <c r="C461" s="5">
        <v>140</v>
      </c>
      <c r="D461" s="3" t="s">
        <v>12</v>
      </c>
      <c r="E461" s="3">
        <v>1</v>
      </c>
      <c r="F461" s="3">
        <v>0</v>
      </c>
      <c r="G461" s="3">
        <f t="shared" ref="G461:H461" si="459">(E461/167)*100</f>
        <v>0.5988023952095809</v>
      </c>
      <c r="H461" s="3">
        <f t="shared" si="459"/>
        <v>0</v>
      </c>
    </row>
    <row r="462" spans="1:8" ht="14.25" customHeight="1" x14ac:dyDescent="0.3">
      <c r="A462" s="4" t="s">
        <v>37</v>
      </c>
      <c r="B462" s="4" t="s">
        <v>38</v>
      </c>
      <c r="C462" s="5">
        <v>145</v>
      </c>
      <c r="D462" s="3" t="s">
        <v>12</v>
      </c>
      <c r="E462" s="3">
        <v>1</v>
      </c>
      <c r="F462" s="3">
        <v>0</v>
      </c>
      <c r="G462" s="3">
        <f t="shared" ref="G462:H462" si="460">(E462/167)*100</f>
        <v>0.5988023952095809</v>
      </c>
      <c r="H462" s="3">
        <f t="shared" si="460"/>
        <v>0</v>
      </c>
    </row>
    <row r="463" spans="1:8" ht="14.25" customHeight="1" x14ac:dyDescent="0.3">
      <c r="A463" s="4" t="s">
        <v>37</v>
      </c>
      <c r="B463" s="4" t="s">
        <v>38</v>
      </c>
      <c r="C463" s="5">
        <v>150</v>
      </c>
      <c r="D463" s="3" t="s">
        <v>12</v>
      </c>
      <c r="E463" s="3">
        <v>0</v>
      </c>
      <c r="F463" s="3">
        <v>0</v>
      </c>
      <c r="G463" s="3">
        <f t="shared" ref="G463:H463" si="461">(E463/167)*100</f>
        <v>0</v>
      </c>
      <c r="H463" s="3">
        <f t="shared" si="461"/>
        <v>0</v>
      </c>
    </row>
    <row r="464" spans="1:8" ht="14.25" customHeight="1" x14ac:dyDescent="0.3">
      <c r="A464" s="4" t="s">
        <v>37</v>
      </c>
      <c r="B464" s="4" t="s">
        <v>38</v>
      </c>
      <c r="C464" s="5">
        <v>155</v>
      </c>
      <c r="D464" s="3" t="s">
        <v>12</v>
      </c>
      <c r="E464" s="3">
        <v>0</v>
      </c>
      <c r="F464" s="3">
        <v>0</v>
      </c>
      <c r="G464" s="3">
        <f t="shared" ref="G464:H464" si="462">(E464/167)*100</f>
        <v>0</v>
      </c>
      <c r="H464" s="3">
        <f t="shared" si="462"/>
        <v>0</v>
      </c>
    </row>
    <row r="465" spans="1:8" ht="14.25" customHeight="1" x14ac:dyDescent="0.3">
      <c r="A465" s="4" t="s">
        <v>37</v>
      </c>
      <c r="B465" s="4" t="s">
        <v>38</v>
      </c>
      <c r="C465" s="5">
        <v>160</v>
      </c>
      <c r="D465" s="3" t="s">
        <v>12</v>
      </c>
      <c r="E465" s="3">
        <v>0</v>
      </c>
      <c r="F465" s="3">
        <v>0</v>
      </c>
      <c r="G465" s="3">
        <f t="shared" ref="G465:H465" si="463">(E465/167)*100</f>
        <v>0</v>
      </c>
      <c r="H465" s="3">
        <f t="shared" si="463"/>
        <v>0</v>
      </c>
    </row>
    <row r="466" spans="1:8" ht="14.25" customHeight="1" x14ac:dyDescent="0.3">
      <c r="A466" s="4" t="s">
        <v>37</v>
      </c>
      <c r="B466" s="4" t="s">
        <v>38</v>
      </c>
      <c r="C466" s="5">
        <v>165</v>
      </c>
      <c r="D466" s="3" t="s">
        <v>12</v>
      </c>
      <c r="E466" s="3">
        <v>0</v>
      </c>
      <c r="F466" s="3">
        <v>0</v>
      </c>
      <c r="G466" s="3">
        <f t="shared" ref="G466:H466" si="464">(E466/167)*100</f>
        <v>0</v>
      </c>
      <c r="H466" s="3">
        <f t="shared" si="464"/>
        <v>0</v>
      </c>
    </row>
    <row r="467" spans="1:8" ht="14.25" customHeight="1" x14ac:dyDescent="0.3">
      <c r="A467" s="4" t="s">
        <v>37</v>
      </c>
      <c r="B467" s="4" t="s">
        <v>38</v>
      </c>
      <c r="C467" s="5">
        <v>170</v>
      </c>
      <c r="D467" s="3" t="s">
        <v>12</v>
      </c>
      <c r="E467" s="3">
        <v>0</v>
      </c>
      <c r="F467" s="3">
        <v>0</v>
      </c>
      <c r="G467" s="3">
        <f t="shared" ref="G467:H467" si="465">(E467/167)*100</f>
        <v>0</v>
      </c>
      <c r="H467" s="3">
        <f t="shared" si="465"/>
        <v>0</v>
      </c>
    </row>
    <row r="468" spans="1:8" ht="14.25" customHeight="1" x14ac:dyDescent="0.3">
      <c r="A468" s="4" t="s">
        <v>37</v>
      </c>
      <c r="B468" s="4" t="s">
        <v>38</v>
      </c>
      <c r="C468" s="5">
        <v>175</v>
      </c>
      <c r="D468" s="3" t="s">
        <v>12</v>
      </c>
      <c r="E468" s="3">
        <v>0</v>
      </c>
      <c r="F468" s="3">
        <v>0</v>
      </c>
      <c r="G468" s="3">
        <f t="shared" ref="G468:H468" si="466">(E468/167)*100</f>
        <v>0</v>
      </c>
      <c r="H468" s="3">
        <f t="shared" si="466"/>
        <v>0</v>
      </c>
    </row>
    <row r="469" spans="1:8" ht="14.25" customHeight="1" x14ac:dyDescent="0.3">
      <c r="A469" s="4" t="s">
        <v>37</v>
      </c>
      <c r="B469" s="4" t="s">
        <v>38</v>
      </c>
      <c r="C469" s="5" t="s">
        <v>14</v>
      </c>
      <c r="D469" s="3" t="s">
        <v>12</v>
      </c>
      <c r="E469" s="3">
        <v>0</v>
      </c>
      <c r="F469" s="3">
        <v>0</v>
      </c>
      <c r="G469" s="3">
        <f t="shared" ref="G469:H469" si="467">(E469/167)*100</f>
        <v>0</v>
      </c>
      <c r="H469" s="3">
        <f t="shared" si="467"/>
        <v>0</v>
      </c>
    </row>
    <row r="470" spans="1:8" ht="14.25" customHeight="1" x14ac:dyDescent="0.3">
      <c r="A470" s="4" t="s">
        <v>39</v>
      </c>
      <c r="B470" s="4" t="s">
        <v>40</v>
      </c>
      <c r="C470" s="5">
        <v>5</v>
      </c>
      <c r="D470" s="3" t="s">
        <v>10</v>
      </c>
      <c r="E470" s="3">
        <v>0</v>
      </c>
      <c r="F470" s="3">
        <v>0</v>
      </c>
      <c r="G470" s="3">
        <f t="shared" ref="G470:H470" si="468">(E470/183)*100</f>
        <v>0</v>
      </c>
      <c r="H470" s="3">
        <f t="shared" si="468"/>
        <v>0</v>
      </c>
    </row>
    <row r="471" spans="1:8" ht="14.25" customHeight="1" x14ac:dyDescent="0.3">
      <c r="A471" s="4" t="s">
        <v>39</v>
      </c>
      <c r="B471" s="4" t="s">
        <v>40</v>
      </c>
      <c r="C471" s="5">
        <v>10</v>
      </c>
      <c r="D471" s="3" t="s">
        <v>10</v>
      </c>
      <c r="E471" s="3">
        <v>0</v>
      </c>
      <c r="F471" s="3">
        <v>0</v>
      </c>
      <c r="G471" s="3">
        <f t="shared" ref="G471:H471" si="469">(E471/183)*100</f>
        <v>0</v>
      </c>
      <c r="H471" s="3">
        <f t="shared" si="469"/>
        <v>0</v>
      </c>
    </row>
    <row r="472" spans="1:8" ht="14.25" customHeight="1" x14ac:dyDescent="0.3">
      <c r="A472" s="4" t="s">
        <v>39</v>
      </c>
      <c r="B472" s="4" t="s">
        <v>40</v>
      </c>
      <c r="C472" s="5">
        <v>15</v>
      </c>
      <c r="D472" s="3" t="s">
        <v>10</v>
      </c>
      <c r="E472" s="3">
        <v>0</v>
      </c>
      <c r="F472" s="3">
        <v>0</v>
      </c>
      <c r="G472" s="3">
        <f t="shared" ref="G472:H472" si="470">(E472/183)*100</f>
        <v>0</v>
      </c>
      <c r="H472" s="3">
        <f t="shared" si="470"/>
        <v>0</v>
      </c>
    </row>
    <row r="473" spans="1:8" ht="14.25" customHeight="1" x14ac:dyDescent="0.3">
      <c r="A473" s="4" t="s">
        <v>39</v>
      </c>
      <c r="B473" s="4" t="s">
        <v>40</v>
      </c>
      <c r="C473" s="5">
        <v>20</v>
      </c>
      <c r="D473" s="3" t="s">
        <v>10</v>
      </c>
      <c r="E473" s="3">
        <v>5</v>
      </c>
      <c r="F473" s="3">
        <v>0</v>
      </c>
      <c r="G473" s="3">
        <f t="shared" ref="G473:H473" si="471">(E473/183)*100</f>
        <v>2.7322404371584699</v>
      </c>
      <c r="H473" s="3">
        <f t="shared" si="471"/>
        <v>0</v>
      </c>
    </row>
    <row r="474" spans="1:8" ht="14.25" customHeight="1" x14ac:dyDescent="0.3">
      <c r="A474" s="4" t="s">
        <v>39</v>
      </c>
      <c r="B474" s="4" t="s">
        <v>40</v>
      </c>
      <c r="C474" s="5">
        <v>25</v>
      </c>
      <c r="D474" s="3" t="s">
        <v>10</v>
      </c>
      <c r="E474" s="3">
        <v>10</v>
      </c>
      <c r="F474" s="3">
        <v>1</v>
      </c>
      <c r="G474" s="3">
        <f t="shared" ref="G474:H474" si="472">(E474/183)*100</f>
        <v>5.4644808743169397</v>
      </c>
      <c r="H474" s="3">
        <f t="shared" si="472"/>
        <v>0.54644808743169404</v>
      </c>
    </row>
    <row r="475" spans="1:8" ht="14.25" customHeight="1" x14ac:dyDescent="0.3">
      <c r="A475" s="4" t="s">
        <v>39</v>
      </c>
      <c r="B475" s="4" t="s">
        <v>40</v>
      </c>
      <c r="C475" s="5">
        <v>30</v>
      </c>
      <c r="D475" s="3" t="s">
        <v>10</v>
      </c>
      <c r="E475" s="3">
        <v>11</v>
      </c>
      <c r="F475" s="3">
        <v>0</v>
      </c>
      <c r="G475" s="3">
        <f t="shared" ref="G475:H475" si="473">(E475/183)*100</f>
        <v>6.0109289617486334</v>
      </c>
      <c r="H475" s="3">
        <f t="shared" si="473"/>
        <v>0</v>
      </c>
    </row>
    <row r="476" spans="1:8" ht="14.25" customHeight="1" x14ac:dyDescent="0.3">
      <c r="A476" s="4" t="s">
        <v>39</v>
      </c>
      <c r="B476" s="4" t="s">
        <v>40</v>
      </c>
      <c r="C476" s="5">
        <v>35</v>
      </c>
      <c r="D476" s="3" t="s">
        <v>10</v>
      </c>
      <c r="E476" s="3">
        <v>11</v>
      </c>
      <c r="F476" s="3">
        <v>1</v>
      </c>
      <c r="G476" s="3">
        <f t="shared" ref="G476:H476" si="474">(E476/183)*100</f>
        <v>6.0109289617486334</v>
      </c>
      <c r="H476" s="3">
        <f t="shared" si="474"/>
        <v>0.54644808743169404</v>
      </c>
    </row>
    <row r="477" spans="1:8" ht="14.25" customHeight="1" x14ac:dyDescent="0.3">
      <c r="A477" s="4" t="s">
        <v>39</v>
      </c>
      <c r="B477" s="4" t="s">
        <v>40</v>
      </c>
      <c r="C477" s="5">
        <v>40</v>
      </c>
      <c r="D477" s="3" t="s">
        <v>11</v>
      </c>
      <c r="E477" s="3">
        <v>11</v>
      </c>
      <c r="F477" s="3">
        <v>0</v>
      </c>
      <c r="G477" s="3">
        <f t="shared" ref="G477:H477" si="475">(E477/183)*100</f>
        <v>6.0109289617486334</v>
      </c>
      <c r="H477" s="3">
        <f t="shared" si="475"/>
        <v>0</v>
      </c>
    </row>
    <row r="478" spans="1:8" ht="14.25" customHeight="1" x14ac:dyDescent="0.3">
      <c r="A478" s="4" t="s">
        <v>39</v>
      </c>
      <c r="B478" s="4" t="s">
        <v>40</v>
      </c>
      <c r="C478" s="5">
        <v>45</v>
      </c>
      <c r="D478" s="3" t="s">
        <v>11</v>
      </c>
      <c r="E478" s="3">
        <v>6</v>
      </c>
      <c r="F478" s="3">
        <v>0</v>
      </c>
      <c r="G478" s="3">
        <f t="shared" ref="G478:H478" si="476">(E478/183)*100</f>
        <v>3.278688524590164</v>
      </c>
      <c r="H478" s="3">
        <f t="shared" si="476"/>
        <v>0</v>
      </c>
    </row>
    <row r="479" spans="1:8" ht="14.25" customHeight="1" x14ac:dyDescent="0.3">
      <c r="A479" s="4" t="s">
        <v>39</v>
      </c>
      <c r="B479" s="4" t="s">
        <v>40</v>
      </c>
      <c r="C479" s="5">
        <v>50</v>
      </c>
      <c r="D479" s="3" t="s">
        <v>11</v>
      </c>
      <c r="E479" s="3">
        <v>2</v>
      </c>
      <c r="F479" s="3">
        <v>0</v>
      </c>
      <c r="G479" s="3">
        <f t="shared" ref="G479:H479" si="477">(E479/183)*100</f>
        <v>1.0928961748633881</v>
      </c>
      <c r="H479" s="3">
        <f t="shared" si="477"/>
        <v>0</v>
      </c>
    </row>
    <row r="480" spans="1:8" ht="14.25" customHeight="1" x14ac:dyDescent="0.3">
      <c r="A480" s="4" t="s">
        <v>39</v>
      </c>
      <c r="B480" s="4" t="s">
        <v>40</v>
      </c>
      <c r="C480" s="5">
        <v>55</v>
      </c>
      <c r="D480" s="3" t="s">
        <v>11</v>
      </c>
      <c r="E480" s="3">
        <v>1</v>
      </c>
      <c r="F480" s="3">
        <v>0</v>
      </c>
      <c r="G480" s="3">
        <f t="shared" ref="G480:H480" si="478">(E480/183)*100</f>
        <v>0.54644808743169404</v>
      </c>
      <c r="H480" s="3">
        <f t="shared" si="478"/>
        <v>0</v>
      </c>
    </row>
    <row r="481" spans="1:8" ht="14.25" customHeight="1" x14ac:dyDescent="0.3">
      <c r="A481" s="4" t="s">
        <v>39</v>
      </c>
      <c r="B481" s="4" t="s">
        <v>40</v>
      </c>
      <c r="C481" s="5">
        <v>60</v>
      </c>
      <c r="D481" s="3" t="s">
        <v>11</v>
      </c>
      <c r="E481" s="3">
        <v>0</v>
      </c>
      <c r="F481" s="3">
        <v>0</v>
      </c>
      <c r="G481" s="3">
        <f t="shared" ref="G481:H481" si="479">(E481/183)*100</f>
        <v>0</v>
      </c>
      <c r="H481" s="3">
        <f t="shared" si="479"/>
        <v>0</v>
      </c>
    </row>
    <row r="482" spans="1:8" ht="14.25" customHeight="1" x14ac:dyDescent="0.3">
      <c r="A482" s="4" t="s">
        <v>39</v>
      </c>
      <c r="B482" s="4" t="s">
        <v>40</v>
      </c>
      <c r="C482" s="5">
        <v>65</v>
      </c>
      <c r="D482" s="3" t="s">
        <v>11</v>
      </c>
      <c r="E482" s="3">
        <v>3</v>
      </c>
      <c r="F482" s="3">
        <v>0</v>
      </c>
      <c r="G482" s="3">
        <f t="shared" ref="G482:H482" si="480">(E482/183)*100</f>
        <v>1.639344262295082</v>
      </c>
      <c r="H482" s="3">
        <f t="shared" si="480"/>
        <v>0</v>
      </c>
    </row>
    <row r="483" spans="1:8" ht="14.25" customHeight="1" x14ac:dyDescent="0.3">
      <c r="A483" s="4" t="s">
        <v>39</v>
      </c>
      <c r="B483" s="4" t="s">
        <v>40</v>
      </c>
      <c r="C483" s="5">
        <v>70</v>
      </c>
      <c r="D483" s="3" t="s">
        <v>11</v>
      </c>
      <c r="E483" s="3">
        <v>2</v>
      </c>
      <c r="F483" s="3">
        <v>0</v>
      </c>
      <c r="G483" s="3">
        <f t="shared" ref="G483:H483" si="481">(E483/183)*100</f>
        <v>1.0928961748633881</v>
      </c>
      <c r="H483" s="3">
        <f t="shared" si="481"/>
        <v>0</v>
      </c>
    </row>
    <row r="484" spans="1:8" ht="14.25" customHeight="1" x14ac:dyDescent="0.3">
      <c r="A484" s="4" t="s">
        <v>39</v>
      </c>
      <c r="B484" s="4" t="s">
        <v>40</v>
      </c>
      <c r="C484" s="5">
        <v>75</v>
      </c>
      <c r="D484" s="3" t="s">
        <v>11</v>
      </c>
      <c r="E484" s="3">
        <v>6</v>
      </c>
      <c r="F484" s="3">
        <v>1</v>
      </c>
      <c r="G484" s="3">
        <f t="shared" ref="G484:H484" si="482">(E484/183)*100</f>
        <v>3.278688524590164</v>
      </c>
      <c r="H484" s="3">
        <f t="shared" si="482"/>
        <v>0.54644808743169404</v>
      </c>
    </row>
    <row r="485" spans="1:8" ht="14.25" customHeight="1" x14ac:dyDescent="0.3">
      <c r="A485" s="4" t="s">
        <v>39</v>
      </c>
      <c r="B485" s="4" t="s">
        <v>40</v>
      </c>
      <c r="C485" s="5">
        <v>80</v>
      </c>
      <c r="D485" s="3" t="s">
        <v>12</v>
      </c>
      <c r="E485" s="3">
        <v>6</v>
      </c>
      <c r="F485" s="3">
        <v>1</v>
      </c>
      <c r="G485" s="3">
        <f t="shared" ref="G485:H485" si="483">(E485/183)*100</f>
        <v>3.278688524590164</v>
      </c>
      <c r="H485" s="3">
        <f t="shared" si="483"/>
        <v>0.54644808743169404</v>
      </c>
    </row>
    <row r="486" spans="1:8" ht="14.25" customHeight="1" x14ac:dyDescent="0.3">
      <c r="A486" s="4" t="s">
        <v>39</v>
      </c>
      <c r="B486" s="4" t="s">
        <v>40</v>
      </c>
      <c r="C486" s="5">
        <v>85</v>
      </c>
      <c r="D486" s="3" t="s">
        <v>12</v>
      </c>
      <c r="E486" s="3">
        <v>7</v>
      </c>
      <c r="F486" s="3">
        <v>0</v>
      </c>
      <c r="G486" s="3">
        <f t="shared" ref="G486:H486" si="484">(E486/183)*100</f>
        <v>3.8251366120218582</v>
      </c>
      <c r="H486" s="3">
        <f t="shared" si="484"/>
        <v>0</v>
      </c>
    </row>
    <row r="487" spans="1:8" ht="14.25" customHeight="1" x14ac:dyDescent="0.3">
      <c r="A487" s="4" t="s">
        <v>39</v>
      </c>
      <c r="B487" s="4" t="s">
        <v>40</v>
      </c>
      <c r="C487" s="5">
        <v>90</v>
      </c>
      <c r="D487" s="3" t="s">
        <v>12</v>
      </c>
      <c r="E487" s="3">
        <v>10</v>
      </c>
      <c r="F487" s="3">
        <v>0</v>
      </c>
      <c r="G487" s="3">
        <f t="shared" ref="G487:H487" si="485">(E487/183)*100</f>
        <v>5.4644808743169397</v>
      </c>
      <c r="H487" s="3">
        <f t="shared" si="485"/>
        <v>0</v>
      </c>
    </row>
    <row r="488" spans="1:8" ht="14.25" customHeight="1" x14ac:dyDescent="0.3">
      <c r="A488" s="4" t="s">
        <v>39</v>
      </c>
      <c r="B488" s="4" t="s">
        <v>40</v>
      </c>
      <c r="C488" s="5">
        <v>95</v>
      </c>
      <c r="D488" s="3" t="s">
        <v>12</v>
      </c>
      <c r="E488" s="3">
        <v>13</v>
      </c>
      <c r="F488" s="3">
        <v>1</v>
      </c>
      <c r="G488" s="3">
        <f t="shared" ref="G488:H488" si="486">(E488/183)*100</f>
        <v>7.1038251366120218</v>
      </c>
      <c r="H488" s="3">
        <f t="shared" si="486"/>
        <v>0.54644808743169404</v>
      </c>
    </row>
    <row r="489" spans="1:8" ht="14.25" customHeight="1" x14ac:dyDescent="0.3">
      <c r="A489" s="4" t="s">
        <v>39</v>
      </c>
      <c r="B489" s="4" t="s">
        <v>40</v>
      </c>
      <c r="C489" s="5">
        <v>100</v>
      </c>
      <c r="D489" s="3" t="s">
        <v>12</v>
      </c>
      <c r="E489" s="3">
        <v>13</v>
      </c>
      <c r="F489" s="3">
        <v>1</v>
      </c>
      <c r="G489" s="3">
        <f t="shared" ref="G489:H489" si="487">(E489/183)*100</f>
        <v>7.1038251366120218</v>
      </c>
      <c r="H489" s="3">
        <f t="shared" si="487"/>
        <v>0.54644808743169404</v>
      </c>
    </row>
    <row r="490" spans="1:8" ht="14.25" customHeight="1" x14ac:dyDescent="0.3">
      <c r="A490" s="4" t="s">
        <v>39</v>
      </c>
      <c r="B490" s="4" t="s">
        <v>40</v>
      </c>
      <c r="C490" s="5">
        <v>105</v>
      </c>
      <c r="D490" s="3" t="s">
        <v>12</v>
      </c>
      <c r="E490" s="3">
        <v>9</v>
      </c>
      <c r="F490" s="3">
        <v>0</v>
      </c>
      <c r="G490" s="3">
        <f t="shared" ref="G490:H490" si="488">(E490/183)*100</f>
        <v>4.918032786885246</v>
      </c>
      <c r="H490" s="3">
        <f t="shared" si="488"/>
        <v>0</v>
      </c>
    </row>
    <row r="491" spans="1:8" ht="14.25" customHeight="1" x14ac:dyDescent="0.3">
      <c r="A491" s="4" t="s">
        <v>39</v>
      </c>
      <c r="B491" s="4" t="s">
        <v>40</v>
      </c>
      <c r="C491" s="5">
        <v>110</v>
      </c>
      <c r="D491" s="3" t="s">
        <v>12</v>
      </c>
      <c r="E491" s="3">
        <v>9</v>
      </c>
      <c r="F491" s="3">
        <v>1</v>
      </c>
      <c r="G491" s="3">
        <f t="shared" ref="G491:H491" si="489">(E491/183)*100</f>
        <v>4.918032786885246</v>
      </c>
      <c r="H491" s="3">
        <f t="shared" si="489"/>
        <v>0.54644808743169404</v>
      </c>
    </row>
    <row r="492" spans="1:8" ht="14.25" customHeight="1" x14ac:dyDescent="0.3">
      <c r="A492" s="4" t="s">
        <v>39</v>
      </c>
      <c r="B492" s="4" t="s">
        <v>40</v>
      </c>
      <c r="C492" s="5">
        <v>115</v>
      </c>
      <c r="D492" s="3" t="s">
        <v>12</v>
      </c>
      <c r="E492" s="3">
        <v>12</v>
      </c>
      <c r="F492" s="3">
        <v>0</v>
      </c>
      <c r="G492" s="3">
        <f t="shared" ref="G492:H492" si="490">(E492/183)*100</f>
        <v>6.557377049180328</v>
      </c>
      <c r="H492" s="3">
        <f t="shared" si="490"/>
        <v>0</v>
      </c>
    </row>
    <row r="493" spans="1:8" ht="14.25" customHeight="1" x14ac:dyDescent="0.3">
      <c r="A493" s="4" t="s">
        <v>39</v>
      </c>
      <c r="B493" s="4" t="s">
        <v>40</v>
      </c>
      <c r="C493" s="5">
        <v>120</v>
      </c>
      <c r="D493" s="3" t="s">
        <v>12</v>
      </c>
      <c r="E493" s="3">
        <v>11</v>
      </c>
      <c r="F493" s="3">
        <v>0</v>
      </c>
      <c r="G493" s="3">
        <f t="shared" ref="G493:H493" si="491">(E493/183)*100</f>
        <v>6.0109289617486334</v>
      </c>
      <c r="H493" s="3">
        <f t="shared" si="491"/>
        <v>0</v>
      </c>
    </row>
    <row r="494" spans="1:8" ht="14.25" customHeight="1" x14ac:dyDescent="0.3">
      <c r="A494" s="4" t="s">
        <v>39</v>
      </c>
      <c r="B494" s="4" t="s">
        <v>40</v>
      </c>
      <c r="C494" s="5">
        <v>125</v>
      </c>
      <c r="D494" s="3" t="s">
        <v>12</v>
      </c>
      <c r="E494" s="3">
        <v>8</v>
      </c>
      <c r="F494" s="3">
        <v>0</v>
      </c>
      <c r="G494" s="3">
        <f t="shared" ref="G494:H494" si="492">(E494/183)*100</f>
        <v>4.3715846994535523</v>
      </c>
      <c r="H494" s="3">
        <f t="shared" si="492"/>
        <v>0</v>
      </c>
    </row>
    <row r="495" spans="1:8" ht="14.25" customHeight="1" x14ac:dyDescent="0.3">
      <c r="A495" s="4" t="s">
        <v>39</v>
      </c>
      <c r="B495" s="4" t="s">
        <v>40</v>
      </c>
      <c r="C495" s="5">
        <v>130</v>
      </c>
      <c r="D495" s="3" t="s">
        <v>12</v>
      </c>
      <c r="E495" s="3">
        <v>3</v>
      </c>
      <c r="F495" s="3">
        <v>0</v>
      </c>
      <c r="G495" s="3">
        <f t="shared" ref="G495:H495" si="493">(E495/183)*100</f>
        <v>1.639344262295082</v>
      </c>
      <c r="H495" s="3">
        <f t="shared" si="493"/>
        <v>0</v>
      </c>
    </row>
    <row r="496" spans="1:8" ht="14.25" customHeight="1" x14ac:dyDescent="0.3">
      <c r="A496" s="4" t="s">
        <v>39</v>
      </c>
      <c r="B496" s="4" t="s">
        <v>40</v>
      </c>
      <c r="C496" s="5">
        <v>135</v>
      </c>
      <c r="D496" s="3" t="s">
        <v>12</v>
      </c>
      <c r="E496" s="3">
        <v>4</v>
      </c>
      <c r="F496" s="3">
        <v>0</v>
      </c>
      <c r="G496" s="3">
        <f t="shared" ref="G496:H496" si="494">(E496/183)*100</f>
        <v>2.1857923497267762</v>
      </c>
      <c r="H496" s="3">
        <f t="shared" si="494"/>
        <v>0</v>
      </c>
    </row>
    <row r="497" spans="1:8" ht="14.25" customHeight="1" x14ac:dyDescent="0.3">
      <c r="A497" s="4" t="s">
        <v>39</v>
      </c>
      <c r="B497" s="4" t="s">
        <v>40</v>
      </c>
      <c r="C497" s="5">
        <v>140</v>
      </c>
      <c r="D497" s="3" t="s">
        <v>12</v>
      </c>
      <c r="E497" s="3">
        <v>2</v>
      </c>
      <c r="F497" s="3">
        <v>0</v>
      </c>
      <c r="G497" s="3">
        <f t="shared" ref="G497:H497" si="495">(E497/183)*100</f>
        <v>1.0928961748633881</v>
      </c>
      <c r="H497" s="3">
        <f t="shared" si="495"/>
        <v>0</v>
      </c>
    </row>
    <row r="498" spans="1:8" ht="14.25" customHeight="1" x14ac:dyDescent="0.3">
      <c r="A498" s="4" t="s">
        <v>39</v>
      </c>
      <c r="B498" s="4" t="s">
        <v>40</v>
      </c>
      <c r="C498" s="5">
        <v>145</v>
      </c>
      <c r="D498" s="3" t="s">
        <v>12</v>
      </c>
      <c r="E498" s="3">
        <v>1</v>
      </c>
      <c r="F498" s="3">
        <v>0</v>
      </c>
      <c r="G498" s="3">
        <f t="shared" ref="G498:H498" si="496">(E498/183)*100</f>
        <v>0.54644808743169404</v>
      </c>
      <c r="H498" s="3">
        <f t="shared" si="496"/>
        <v>0</v>
      </c>
    </row>
    <row r="499" spans="1:8" ht="14.25" customHeight="1" x14ac:dyDescent="0.3">
      <c r="A499" s="4" t="s">
        <v>39</v>
      </c>
      <c r="B499" s="4" t="s">
        <v>40</v>
      </c>
      <c r="C499" s="5">
        <v>150</v>
      </c>
      <c r="D499" s="3" t="s">
        <v>12</v>
      </c>
      <c r="E499" s="3">
        <v>0</v>
      </c>
      <c r="F499" s="3">
        <v>0</v>
      </c>
      <c r="G499" s="3">
        <f t="shared" ref="G499:H499" si="497">(E499/183)*100</f>
        <v>0</v>
      </c>
      <c r="H499" s="3">
        <f t="shared" si="497"/>
        <v>0</v>
      </c>
    </row>
    <row r="500" spans="1:8" ht="14.25" customHeight="1" x14ac:dyDescent="0.3">
      <c r="A500" s="4" t="s">
        <v>39</v>
      </c>
      <c r="B500" s="4" t="s">
        <v>40</v>
      </c>
      <c r="C500" s="5">
        <v>155</v>
      </c>
      <c r="D500" s="3" t="s">
        <v>12</v>
      </c>
      <c r="E500" s="3">
        <v>0</v>
      </c>
      <c r="F500" s="3">
        <v>0</v>
      </c>
      <c r="G500" s="3">
        <f t="shared" ref="G500:H500" si="498">(E500/183)*100</f>
        <v>0</v>
      </c>
      <c r="H500" s="3">
        <f t="shared" si="498"/>
        <v>0</v>
      </c>
    </row>
    <row r="501" spans="1:8" ht="14.25" customHeight="1" x14ac:dyDescent="0.3">
      <c r="A501" s="4" t="s">
        <v>39</v>
      </c>
      <c r="B501" s="4" t="s">
        <v>40</v>
      </c>
      <c r="C501" s="5">
        <v>160</v>
      </c>
      <c r="D501" s="3" t="s">
        <v>12</v>
      </c>
      <c r="E501" s="3">
        <v>0</v>
      </c>
      <c r="F501" s="3">
        <v>0</v>
      </c>
      <c r="G501" s="3">
        <f t="shared" ref="G501:H501" si="499">(E501/183)*100</f>
        <v>0</v>
      </c>
      <c r="H501" s="3">
        <f t="shared" si="499"/>
        <v>0</v>
      </c>
    </row>
    <row r="502" spans="1:8" ht="14.25" customHeight="1" x14ac:dyDescent="0.3">
      <c r="A502" s="4" t="s">
        <v>39</v>
      </c>
      <c r="B502" s="4" t="s">
        <v>40</v>
      </c>
      <c r="C502" s="5">
        <v>165</v>
      </c>
      <c r="D502" s="3" t="s">
        <v>12</v>
      </c>
      <c r="E502" s="3">
        <v>0</v>
      </c>
      <c r="F502" s="3">
        <v>0</v>
      </c>
      <c r="G502" s="3">
        <f t="shared" ref="G502:H502" si="500">(E502/183)*100</f>
        <v>0</v>
      </c>
      <c r="H502" s="3">
        <f t="shared" si="500"/>
        <v>0</v>
      </c>
    </row>
    <row r="503" spans="1:8" ht="14.25" customHeight="1" x14ac:dyDescent="0.3">
      <c r="A503" s="4" t="s">
        <v>39</v>
      </c>
      <c r="B503" s="4" t="s">
        <v>40</v>
      </c>
      <c r="C503" s="5">
        <v>170</v>
      </c>
      <c r="D503" s="3" t="s">
        <v>12</v>
      </c>
      <c r="E503" s="3">
        <v>0</v>
      </c>
      <c r="F503" s="3">
        <v>0</v>
      </c>
      <c r="G503" s="3">
        <f t="shared" ref="G503:H503" si="501">(E503/183)*100</f>
        <v>0</v>
      </c>
      <c r="H503" s="3">
        <f t="shared" si="501"/>
        <v>0</v>
      </c>
    </row>
    <row r="504" spans="1:8" ht="14.25" customHeight="1" x14ac:dyDescent="0.3">
      <c r="A504" s="4" t="s">
        <v>39</v>
      </c>
      <c r="B504" s="4" t="s">
        <v>40</v>
      </c>
      <c r="C504" s="5">
        <v>175</v>
      </c>
      <c r="D504" s="3" t="s">
        <v>12</v>
      </c>
      <c r="E504" s="3">
        <v>0</v>
      </c>
      <c r="F504" s="3">
        <v>0</v>
      </c>
      <c r="G504" s="3">
        <f t="shared" ref="G504:H504" si="502">(E504/183)*100</f>
        <v>0</v>
      </c>
      <c r="H504" s="3">
        <f t="shared" si="502"/>
        <v>0</v>
      </c>
    </row>
    <row r="505" spans="1:8" ht="14.25" customHeight="1" x14ac:dyDescent="0.3">
      <c r="A505" s="4" t="s">
        <v>39</v>
      </c>
      <c r="B505" s="4" t="s">
        <v>40</v>
      </c>
      <c r="C505" s="5" t="s">
        <v>14</v>
      </c>
      <c r="D505" s="3" t="s">
        <v>12</v>
      </c>
      <c r="E505" s="3">
        <v>0</v>
      </c>
      <c r="F505" s="3">
        <v>0</v>
      </c>
      <c r="G505" s="3">
        <f t="shared" ref="G505:H505" si="503">(E505/183)*100</f>
        <v>0</v>
      </c>
      <c r="H505" s="3">
        <f t="shared" si="503"/>
        <v>0</v>
      </c>
    </row>
    <row r="506" spans="1:8" ht="14.25" customHeight="1" x14ac:dyDescent="0.3">
      <c r="A506" s="4" t="s">
        <v>41</v>
      </c>
      <c r="B506" s="4" t="s">
        <v>42</v>
      </c>
      <c r="C506" s="3">
        <v>5</v>
      </c>
      <c r="D506" s="3" t="s">
        <v>10</v>
      </c>
      <c r="E506" s="3" t="str">
        <f ca="1">E480:E5060</f>
        <v>#REF!</v>
      </c>
      <c r="F506" s="3">
        <v>0</v>
      </c>
      <c r="G506" s="3" t="str">
        <f t="shared" ref="G506:H506" ca="1" si="504">(E506/203)*100</f>
        <v>#REF!</v>
      </c>
      <c r="H506" s="3">
        <f t="shared" si="504"/>
        <v>0</v>
      </c>
    </row>
    <row r="507" spans="1:8" ht="14.25" customHeight="1" x14ac:dyDescent="0.3">
      <c r="A507" s="4" t="s">
        <v>41</v>
      </c>
      <c r="B507" s="4" t="s">
        <v>42</v>
      </c>
      <c r="C507" s="3">
        <v>10</v>
      </c>
      <c r="D507" s="3" t="s">
        <v>10</v>
      </c>
      <c r="E507" s="3">
        <v>0</v>
      </c>
      <c r="F507" s="3">
        <v>0</v>
      </c>
      <c r="G507" s="3">
        <f t="shared" ref="G507:H507" si="505">(E507/203)*100</f>
        <v>0</v>
      </c>
      <c r="H507" s="3">
        <f t="shared" si="505"/>
        <v>0</v>
      </c>
    </row>
    <row r="508" spans="1:8" ht="14.25" customHeight="1" x14ac:dyDescent="0.3">
      <c r="A508" s="4" t="s">
        <v>41</v>
      </c>
      <c r="B508" s="4" t="s">
        <v>42</v>
      </c>
      <c r="C508" s="3">
        <v>15</v>
      </c>
      <c r="D508" s="3" t="s">
        <v>10</v>
      </c>
      <c r="E508" s="3">
        <v>2</v>
      </c>
      <c r="F508" s="3">
        <v>0</v>
      </c>
      <c r="G508" s="3">
        <f t="shared" ref="G508:H508" si="506">(E508/203)*100</f>
        <v>0.98522167487684731</v>
      </c>
      <c r="H508" s="3">
        <f t="shared" si="506"/>
        <v>0</v>
      </c>
    </row>
    <row r="509" spans="1:8" ht="14.25" customHeight="1" x14ac:dyDescent="0.3">
      <c r="A509" s="4" t="s">
        <v>41</v>
      </c>
      <c r="B509" s="4" t="s">
        <v>42</v>
      </c>
      <c r="C509" s="3">
        <v>20</v>
      </c>
      <c r="D509" s="3" t="s">
        <v>10</v>
      </c>
      <c r="E509" s="3">
        <v>17</v>
      </c>
      <c r="F509" s="3">
        <v>1</v>
      </c>
      <c r="G509" s="3">
        <f t="shared" ref="G509:H509" si="507">(E509/203)*100</f>
        <v>8.3743842364532011</v>
      </c>
      <c r="H509" s="3">
        <f t="shared" si="507"/>
        <v>0.49261083743842365</v>
      </c>
    </row>
    <row r="510" spans="1:8" ht="14.25" customHeight="1" x14ac:dyDescent="0.3">
      <c r="A510" s="4" t="s">
        <v>41</v>
      </c>
      <c r="B510" s="4" t="s">
        <v>42</v>
      </c>
      <c r="C510" s="3">
        <v>25</v>
      </c>
      <c r="D510" s="3" t="s">
        <v>10</v>
      </c>
      <c r="E510" s="3">
        <v>25</v>
      </c>
      <c r="F510" s="3">
        <v>0</v>
      </c>
      <c r="G510" s="3">
        <f t="shared" ref="G510:H510" si="508">(E510/203)*100</f>
        <v>12.315270935960591</v>
      </c>
      <c r="H510" s="3">
        <f t="shared" si="508"/>
        <v>0</v>
      </c>
    </row>
    <row r="511" spans="1:8" ht="14.25" customHeight="1" x14ac:dyDescent="0.3">
      <c r="A511" s="4" t="s">
        <v>41</v>
      </c>
      <c r="B511" s="4" t="s">
        <v>42</v>
      </c>
      <c r="C511" s="3">
        <v>30</v>
      </c>
      <c r="D511" s="3" t="s">
        <v>10</v>
      </c>
      <c r="E511" s="3">
        <v>28</v>
      </c>
      <c r="F511" s="3">
        <v>0</v>
      </c>
      <c r="G511" s="3">
        <f t="shared" ref="G511:H511" si="509">(E511/203)*100</f>
        <v>13.793103448275861</v>
      </c>
      <c r="H511" s="3">
        <f t="shared" si="509"/>
        <v>0</v>
      </c>
    </row>
    <row r="512" spans="1:8" ht="14.25" customHeight="1" x14ac:dyDescent="0.3">
      <c r="A512" s="4" t="s">
        <v>41</v>
      </c>
      <c r="B512" s="4" t="s">
        <v>42</v>
      </c>
      <c r="C512" s="3">
        <v>35</v>
      </c>
      <c r="D512" s="3" t="s">
        <v>10</v>
      </c>
      <c r="E512" s="3">
        <v>22</v>
      </c>
      <c r="F512" s="3">
        <v>0</v>
      </c>
      <c r="G512" s="3">
        <f t="shared" ref="G512:H512" si="510">(E512/203)*100</f>
        <v>10.83743842364532</v>
      </c>
      <c r="H512" s="3">
        <f t="shared" si="510"/>
        <v>0</v>
      </c>
    </row>
    <row r="513" spans="1:8" ht="14.25" customHeight="1" x14ac:dyDescent="0.3">
      <c r="A513" s="4" t="s">
        <v>41</v>
      </c>
      <c r="B513" s="4" t="s">
        <v>42</v>
      </c>
      <c r="C513" s="3">
        <v>40</v>
      </c>
      <c r="D513" s="3" t="s">
        <v>11</v>
      </c>
      <c r="E513" s="3">
        <v>10</v>
      </c>
      <c r="F513" s="3">
        <v>0</v>
      </c>
      <c r="G513" s="3">
        <f t="shared" ref="G513:H513" si="511">(E513/203)*100</f>
        <v>4.9261083743842367</v>
      </c>
      <c r="H513" s="3">
        <f t="shared" si="511"/>
        <v>0</v>
      </c>
    </row>
    <row r="514" spans="1:8" ht="14.25" customHeight="1" x14ac:dyDescent="0.3">
      <c r="A514" s="4" t="s">
        <v>41</v>
      </c>
      <c r="B514" s="4" t="s">
        <v>42</v>
      </c>
      <c r="C514" s="3">
        <v>45</v>
      </c>
      <c r="D514" s="3" t="s">
        <v>11</v>
      </c>
      <c r="E514" s="3">
        <v>5</v>
      </c>
      <c r="F514" s="3">
        <v>0</v>
      </c>
      <c r="G514" s="3">
        <f t="shared" ref="G514:H514" si="512">(E514/203)*100</f>
        <v>2.4630541871921183</v>
      </c>
      <c r="H514" s="3">
        <f t="shared" si="512"/>
        <v>0</v>
      </c>
    </row>
    <row r="515" spans="1:8" ht="14.25" customHeight="1" x14ac:dyDescent="0.3">
      <c r="A515" s="4" t="s">
        <v>41</v>
      </c>
      <c r="B515" s="4" t="s">
        <v>42</v>
      </c>
      <c r="C515" s="3">
        <v>50</v>
      </c>
      <c r="D515" s="3" t="s">
        <v>11</v>
      </c>
      <c r="E515" s="3">
        <v>1</v>
      </c>
      <c r="F515" s="3">
        <v>0</v>
      </c>
      <c r="G515" s="3">
        <f t="shared" ref="G515:H515" si="513">(E515/203)*100</f>
        <v>0.49261083743842365</v>
      </c>
      <c r="H515" s="3">
        <f t="shared" si="513"/>
        <v>0</v>
      </c>
    </row>
    <row r="516" spans="1:8" ht="14.25" customHeight="1" x14ac:dyDescent="0.3">
      <c r="A516" s="4" t="s">
        <v>41</v>
      </c>
      <c r="B516" s="4" t="s">
        <v>42</v>
      </c>
      <c r="C516" s="3">
        <v>55</v>
      </c>
      <c r="D516" s="3" t="s">
        <v>11</v>
      </c>
      <c r="E516" s="3">
        <v>3</v>
      </c>
      <c r="F516" s="3">
        <v>1</v>
      </c>
      <c r="G516" s="3">
        <f t="shared" ref="G516:H516" si="514">(E516/203)*100</f>
        <v>1.4778325123152709</v>
      </c>
      <c r="H516" s="3">
        <f t="shared" si="514"/>
        <v>0.49261083743842365</v>
      </c>
    </row>
    <row r="517" spans="1:8" ht="14.25" customHeight="1" x14ac:dyDescent="0.3">
      <c r="A517" s="4" t="s">
        <v>41</v>
      </c>
      <c r="B517" s="4" t="s">
        <v>42</v>
      </c>
      <c r="C517" s="3">
        <v>60</v>
      </c>
      <c r="D517" s="3" t="s">
        <v>11</v>
      </c>
      <c r="E517" s="3">
        <v>1</v>
      </c>
      <c r="F517" s="3">
        <v>1</v>
      </c>
      <c r="G517" s="3">
        <f t="shared" ref="G517:H517" si="515">(E517/203)*100</f>
        <v>0.49261083743842365</v>
      </c>
      <c r="H517" s="3">
        <f t="shared" si="515"/>
        <v>0.49261083743842365</v>
      </c>
    </row>
    <row r="518" spans="1:8" ht="14.25" customHeight="1" x14ac:dyDescent="0.3">
      <c r="A518" s="4" t="s">
        <v>41</v>
      </c>
      <c r="B518" s="4" t="s">
        <v>42</v>
      </c>
      <c r="C518" s="3">
        <v>65</v>
      </c>
      <c r="D518" s="3" t="s">
        <v>11</v>
      </c>
      <c r="E518" s="3">
        <v>2</v>
      </c>
      <c r="F518" s="3">
        <v>0</v>
      </c>
      <c r="G518" s="3">
        <f t="shared" ref="G518:H518" si="516">(E518/203)*100</f>
        <v>0.98522167487684731</v>
      </c>
      <c r="H518" s="3">
        <f t="shared" si="516"/>
        <v>0</v>
      </c>
    </row>
    <row r="519" spans="1:8" ht="14.25" customHeight="1" x14ac:dyDescent="0.3">
      <c r="A519" s="4" t="s">
        <v>41</v>
      </c>
      <c r="B519" s="4" t="s">
        <v>42</v>
      </c>
      <c r="C519" s="3">
        <v>70</v>
      </c>
      <c r="D519" s="3" t="s">
        <v>11</v>
      </c>
      <c r="E519" s="3">
        <v>1</v>
      </c>
      <c r="F519" s="3">
        <v>0</v>
      </c>
      <c r="G519" s="3">
        <f t="shared" ref="G519:H519" si="517">(E519/203)*100</f>
        <v>0.49261083743842365</v>
      </c>
      <c r="H519" s="3">
        <f t="shared" si="517"/>
        <v>0</v>
      </c>
    </row>
    <row r="520" spans="1:8" ht="14.25" customHeight="1" x14ac:dyDescent="0.3">
      <c r="A520" s="4" t="s">
        <v>41</v>
      </c>
      <c r="B520" s="4" t="s">
        <v>42</v>
      </c>
      <c r="C520" s="3">
        <v>75</v>
      </c>
      <c r="D520" s="3" t="s">
        <v>11</v>
      </c>
      <c r="E520" s="3">
        <v>1</v>
      </c>
      <c r="F520" s="3">
        <v>1</v>
      </c>
      <c r="G520" s="3">
        <f t="shared" ref="G520:H520" si="518">(E520/203)*100</f>
        <v>0.49261083743842365</v>
      </c>
      <c r="H520" s="3">
        <f t="shared" si="518"/>
        <v>0.49261083743842365</v>
      </c>
    </row>
    <row r="521" spans="1:8" ht="14.25" customHeight="1" x14ac:dyDescent="0.3">
      <c r="A521" s="4" t="s">
        <v>41</v>
      </c>
      <c r="B521" s="4" t="s">
        <v>42</v>
      </c>
      <c r="C521" s="3">
        <v>80</v>
      </c>
      <c r="D521" s="3" t="s">
        <v>12</v>
      </c>
      <c r="E521" s="3">
        <v>4</v>
      </c>
      <c r="F521" s="3">
        <v>0</v>
      </c>
      <c r="G521" s="3">
        <f t="shared" ref="G521:H521" si="519">(E521/203)*100</f>
        <v>1.9704433497536946</v>
      </c>
      <c r="H521" s="3">
        <f t="shared" si="519"/>
        <v>0</v>
      </c>
    </row>
    <row r="522" spans="1:8" ht="14.25" customHeight="1" x14ac:dyDescent="0.3">
      <c r="A522" s="4" t="s">
        <v>41</v>
      </c>
      <c r="B522" s="4" t="s">
        <v>42</v>
      </c>
      <c r="C522" s="3">
        <v>85</v>
      </c>
      <c r="D522" s="3" t="s">
        <v>12</v>
      </c>
      <c r="E522" s="3">
        <v>2</v>
      </c>
      <c r="F522" s="3">
        <v>0</v>
      </c>
      <c r="G522" s="3">
        <f t="shared" ref="G522:H522" si="520">(E522/203)*100</f>
        <v>0.98522167487684731</v>
      </c>
      <c r="H522" s="3">
        <f t="shared" si="520"/>
        <v>0</v>
      </c>
    </row>
    <row r="523" spans="1:8" ht="14.25" customHeight="1" x14ac:dyDescent="0.3">
      <c r="A523" s="4" t="s">
        <v>41</v>
      </c>
      <c r="B523" s="4" t="s">
        <v>42</v>
      </c>
      <c r="C523" s="3">
        <v>90</v>
      </c>
      <c r="D523" s="3" t="s">
        <v>12</v>
      </c>
      <c r="E523" s="3">
        <v>4</v>
      </c>
      <c r="F523" s="3">
        <v>3</v>
      </c>
      <c r="G523" s="3">
        <f t="shared" ref="G523:H523" si="521">(E523/203)*100</f>
        <v>1.9704433497536946</v>
      </c>
      <c r="H523" s="3">
        <f t="shared" si="521"/>
        <v>1.4778325123152709</v>
      </c>
    </row>
    <row r="524" spans="1:8" ht="14.25" customHeight="1" x14ac:dyDescent="0.3">
      <c r="A524" s="4" t="s">
        <v>41</v>
      </c>
      <c r="B524" s="4" t="s">
        <v>42</v>
      </c>
      <c r="C524" s="3">
        <v>95</v>
      </c>
      <c r="D524" s="3" t="s">
        <v>12</v>
      </c>
      <c r="E524" s="3">
        <v>4</v>
      </c>
      <c r="F524" s="3">
        <v>1</v>
      </c>
      <c r="G524" s="3">
        <f t="shared" ref="G524:H524" si="522">(E524/203)*100</f>
        <v>1.9704433497536946</v>
      </c>
      <c r="H524" s="3">
        <f t="shared" si="522"/>
        <v>0.49261083743842365</v>
      </c>
    </row>
    <row r="525" spans="1:8" ht="14.25" customHeight="1" x14ac:dyDescent="0.3">
      <c r="A525" s="4" t="s">
        <v>41</v>
      </c>
      <c r="B525" s="4" t="s">
        <v>42</v>
      </c>
      <c r="C525" s="3">
        <v>100</v>
      </c>
      <c r="D525" s="3" t="s">
        <v>12</v>
      </c>
      <c r="E525" s="3">
        <v>6</v>
      </c>
      <c r="F525" s="3">
        <v>2</v>
      </c>
      <c r="G525" s="3">
        <f t="shared" ref="G525:H525" si="523">(E525/203)*100</f>
        <v>2.9556650246305418</v>
      </c>
      <c r="H525" s="3">
        <f t="shared" si="523"/>
        <v>0.98522167487684731</v>
      </c>
    </row>
    <row r="526" spans="1:8" ht="14.25" customHeight="1" x14ac:dyDescent="0.3">
      <c r="A526" s="4" t="s">
        <v>41</v>
      </c>
      <c r="B526" s="4" t="s">
        <v>42</v>
      </c>
      <c r="C526" s="3">
        <v>105</v>
      </c>
      <c r="D526" s="3" t="s">
        <v>12</v>
      </c>
      <c r="E526" s="3">
        <v>6</v>
      </c>
      <c r="F526" s="3">
        <v>3</v>
      </c>
      <c r="G526" s="3">
        <f t="shared" ref="G526:H526" si="524">(E526/203)*100</f>
        <v>2.9556650246305418</v>
      </c>
      <c r="H526" s="3">
        <f t="shared" si="524"/>
        <v>1.4778325123152709</v>
      </c>
    </row>
    <row r="527" spans="1:8" ht="14.25" customHeight="1" x14ac:dyDescent="0.3">
      <c r="A527" s="4" t="s">
        <v>41</v>
      </c>
      <c r="B527" s="4" t="s">
        <v>42</v>
      </c>
      <c r="C527" s="3">
        <v>110</v>
      </c>
      <c r="D527" s="3" t="s">
        <v>12</v>
      </c>
      <c r="E527" s="3">
        <v>10</v>
      </c>
      <c r="F527" s="3">
        <v>1</v>
      </c>
      <c r="G527" s="3">
        <f t="shared" ref="G527:H527" si="525">(E527/203)*100</f>
        <v>4.9261083743842367</v>
      </c>
      <c r="H527" s="3">
        <f t="shared" si="525"/>
        <v>0.49261083743842365</v>
      </c>
    </row>
    <row r="528" spans="1:8" ht="14.25" customHeight="1" x14ac:dyDescent="0.3">
      <c r="A528" s="4" t="s">
        <v>41</v>
      </c>
      <c r="B528" s="4" t="s">
        <v>42</v>
      </c>
      <c r="C528" s="3">
        <v>115</v>
      </c>
      <c r="D528" s="3" t="s">
        <v>12</v>
      </c>
      <c r="E528" s="3">
        <v>15</v>
      </c>
      <c r="F528" s="3">
        <v>0</v>
      </c>
      <c r="G528" s="3">
        <f t="shared" ref="G528:H528" si="526">(E528/203)*100</f>
        <v>7.389162561576355</v>
      </c>
      <c r="H528" s="3">
        <f t="shared" si="526"/>
        <v>0</v>
      </c>
    </row>
    <row r="529" spans="1:8" ht="14.25" customHeight="1" x14ac:dyDescent="0.3">
      <c r="A529" s="4" t="s">
        <v>41</v>
      </c>
      <c r="B529" s="4" t="s">
        <v>42</v>
      </c>
      <c r="C529" s="3">
        <v>120</v>
      </c>
      <c r="D529" s="3" t="s">
        <v>12</v>
      </c>
      <c r="E529" s="3">
        <v>7</v>
      </c>
      <c r="F529" s="3">
        <v>0</v>
      </c>
      <c r="G529" s="3">
        <f t="shared" ref="G529:H529" si="527">(E529/203)*100</f>
        <v>3.4482758620689653</v>
      </c>
      <c r="H529" s="3">
        <f t="shared" si="527"/>
        <v>0</v>
      </c>
    </row>
    <row r="530" spans="1:8" ht="14.25" customHeight="1" x14ac:dyDescent="0.3">
      <c r="A530" s="4" t="s">
        <v>41</v>
      </c>
      <c r="B530" s="4" t="s">
        <v>42</v>
      </c>
      <c r="C530" s="3">
        <v>125</v>
      </c>
      <c r="D530" s="3" t="s">
        <v>12</v>
      </c>
      <c r="E530" s="3">
        <v>0</v>
      </c>
      <c r="F530" s="3">
        <v>1</v>
      </c>
      <c r="G530" s="3">
        <f t="shared" ref="G530:H530" si="528">(E530/203)*100</f>
        <v>0</v>
      </c>
      <c r="H530" s="3">
        <f t="shared" si="528"/>
        <v>0.49261083743842365</v>
      </c>
    </row>
    <row r="531" spans="1:8" ht="14.25" customHeight="1" x14ac:dyDescent="0.3">
      <c r="A531" s="4" t="s">
        <v>41</v>
      </c>
      <c r="B531" s="4" t="s">
        <v>42</v>
      </c>
      <c r="C531" s="3">
        <v>130</v>
      </c>
      <c r="D531" s="3" t="s">
        <v>12</v>
      </c>
      <c r="E531" s="3">
        <v>1</v>
      </c>
      <c r="F531" s="3">
        <v>0</v>
      </c>
      <c r="G531" s="3">
        <f t="shared" ref="G531:H531" si="529">(E531/203)*100</f>
        <v>0.49261083743842365</v>
      </c>
      <c r="H531" s="3">
        <f t="shared" si="529"/>
        <v>0</v>
      </c>
    </row>
    <row r="532" spans="1:8" ht="14.25" customHeight="1" x14ac:dyDescent="0.3">
      <c r="A532" s="4" t="s">
        <v>41</v>
      </c>
      <c r="B532" s="4" t="s">
        <v>42</v>
      </c>
      <c r="C532" s="3">
        <v>135</v>
      </c>
      <c r="D532" s="3" t="s">
        <v>12</v>
      </c>
      <c r="E532" s="3">
        <v>4</v>
      </c>
      <c r="F532" s="3">
        <v>0</v>
      </c>
      <c r="G532" s="3">
        <f t="shared" ref="G532:H532" si="530">(E532/203)*100</f>
        <v>1.9704433497536946</v>
      </c>
      <c r="H532" s="3">
        <f t="shared" si="530"/>
        <v>0</v>
      </c>
    </row>
    <row r="533" spans="1:8" ht="14.25" customHeight="1" x14ac:dyDescent="0.3">
      <c r="A533" s="4" t="s">
        <v>41</v>
      </c>
      <c r="B533" s="4" t="s">
        <v>42</v>
      </c>
      <c r="C533" s="3">
        <v>140</v>
      </c>
      <c r="D533" s="3" t="s">
        <v>12</v>
      </c>
      <c r="E533" s="3">
        <v>3</v>
      </c>
      <c r="F533" s="3">
        <v>0</v>
      </c>
      <c r="G533" s="3">
        <f t="shared" ref="G533:H533" si="531">(E533/203)*100</f>
        <v>1.4778325123152709</v>
      </c>
      <c r="H533" s="3">
        <f t="shared" si="531"/>
        <v>0</v>
      </c>
    </row>
    <row r="534" spans="1:8" ht="14.25" customHeight="1" x14ac:dyDescent="0.3">
      <c r="A534" s="4" t="s">
        <v>41</v>
      </c>
      <c r="B534" s="4" t="s">
        <v>42</v>
      </c>
      <c r="C534" s="3">
        <v>145</v>
      </c>
      <c r="D534" s="3" t="s">
        <v>12</v>
      </c>
      <c r="E534" s="3">
        <v>2</v>
      </c>
      <c r="F534" s="3">
        <v>0</v>
      </c>
      <c r="G534" s="3">
        <f t="shared" ref="G534:H534" si="532">(E534/203)*100</f>
        <v>0.98522167487684731</v>
      </c>
      <c r="H534" s="3">
        <f t="shared" si="532"/>
        <v>0</v>
      </c>
    </row>
    <row r="535" spans="1:8" ht="14.25" customHeight="1" x14ac:dyDescent="0.3">
      <c r="A535" s="4" t="s">
        <v>41</v>
      </c>
      <c r="B535" s="4" t="s">
        <v>42</v>
      </c>
      <c r="C535" s="3">
        <v>150</v>
      </c>
      <c r="D535" s="3" t="s">
        <v>12</v>
      </c>
      <c r="E535" s="3">
        <v>0</v>
      </c>
      <c r="F535" s="3">
        <v>0</v>
      </c>
      <c r="G535" s="3">
        <f t="shared" ref="G535:H535" si="533">(E535/203)*100</f>
        <v>0</v>
      </c>
      <c r="H535" s="3">
        <f t="shared" si="533"/>
        <v>0</v>
      </c>
    </row>
    <row r="536" spans="1:8" ht="14.25" customHeight="1" x14ac:dyDescent="0.3">
      <c r="A536" s="4" t="s">
        <v>41</v>
      </c>
      <c r="B536" s="4" t="s">
        <v>42</v>
      </c>
      <c r="C536" s="3">
        <v>155</v>
      </c>
      <c r="D536" s="3" t="s">
        <v>12</v>
      </c>
      <c r="E536" s="3">
        <v>1</v>
      </c>
      <c r="F536" s="3">
        <v>0</v>
      </c>
      <c r="G536" s="3">
        <f t="shared" ref="G536:H536" si="534">(E536/203)*100</f>
        <v>0.49261083743842365</v>
      </c>
      <c r="H536" s="3">
        <f t="shared" si="534"/>
        <v>0</v>
      </c>
    </row>
    <row r="537" spans="1:8" ht="14.25" customHeight="1" x14ac:dyDescent="0.3">
      <c r="A537" s="4" t="s">
        <v>41</v>
      </c>
      <c r="B537" s="4" t="s">
        <v>42</v>
      </c>
      <c r="C537" s="3">
        <v>160</v>
      </c>
      <c r="D537" s="3" t="s">
        <v>12</v>
      </c>
      <c r="E537" s="3">
        <v>0</v>
      </c>
      <c r="F537" s="3">
        <v>0</v>
      </c>
      <c r="G537" s="3">
        <f t="shared" ref="G537:H537" si="535">(E537/203)*100</f>
        <v>0</v>
      </c>
      <c r="H537" s="3">
        <f t="shared" si="535"/>
        <v>0</v>
      </c>
    </row>
    <row r="538" spans="1:8" ht="14.25" customHeight="1" x14ac:dyDescent="0.3">
      <c r="A538" s="4" t="s">
        <v>41</v>
      </c>
      <c r="B538" s="4" t="s">
        <v>42</v>
      </c>
      <c r="C538" s="3">
        <v>165</v>
      </c>
      <c r="D538" s="3" t="s">
        <v>12</v>
      </c>
      <c r="E538" s="3">
        <v>0</v>
      </c>
      <c r="F538" s="3">
        <v>0</v>
      </c>
      <c r="G538" s="3">
        <f t="shared" ref="G538:H538" si="536">(E538/203)*100</f>
        <v>0</v>
      </c>
      <c r="H538" s="3">
        <f t="shared" si="536"/>
        <v>0</v>
      </c>
    </row>
    <row r="539" spans="1:8" ht="14.25" customHeight="1" x14ac:dyDescent="0.3">
      <c r="A539" s="4" t="s">
        <v>41</v>
      </c>
      <c r="B539" s="4" t="s">
        <v>42</v>
      </c>
      <c r="C539" s="3">
        <v>170</v>
      </c>
      <c r="D539" s="3" t="s">
        <v>12</v>
      </c>
      <c r="E539" s="3">
        <v>0</v>
      </c>
      <c r="F539" s="3">
        <v>0</v>
      </c>
      <c r="G539" s="3">
        <f t="shared" ref="G539:H539" si="537">(E539/203)*100</f>
        <v>0</v>
      </c>
      <c r="H539" s="3">
        <f t="shared" si="537"/>
        <v>0</v>
      </c>
    </row>
    <row r="540" spans="1:8" ht="14.25" customHeight="1" x14ac:dyDescent="0.3">
      <c r="A540" s="4" t="s">
        <v>41</v>
      </c>
      <c r="B540" s="4" t="s">
        <v>42</v>
      </c>
      <c r="C540" s="3">
        <v>175</v>
      </c>
      <c r="D540" s="3" t="s">
        <v>12</v>
      </c>
      <c r="E540" s="3">
        <v>0</v>
      </c>
      <c r="F540" s="3">
        <v>0</v>
      </c>
      <c r="G540" s="3">
        <f t="shared" ref="G540:H540" si="538">(E540/203)*100</f>
        <v>0</v>
      </c>
      <c r="H540" s="3">
        <f t="shared" si="538"/>
        <v>0</v>
      </c>
    </row>
    <row r="541" spans="1:8" ht="14.25" customHeight="1" x14ac:dyDescent="0.3">
      <c r="A541" s="4" t="s">
        <v>41</v>
      </c>
      <c r="B541" s="4" t="s">
        <v>42</v>
      </c>
      <c r="C541" s="3" t="s">
        <v>14</v>
      </c>
      <c r="D541" s="3" t="s">
        <v>12</v>
      </c>
      <c r="E541" s="3">
        <v>1</v>
      </c>
      <c r="F541" s="3">
        <v>0</v>
      </c>
      <c r="G541" s="3">
        <f t="shared" ref="G541:H541" si="539">(E541/203)*100</f>
        <v>0.49261083743842365</v>
      </c>
      <c r="H541" s="3">
        <f t="shared" si="539"/>
        <v>0</v>
      </c>
    </row>
    <row r="542" spans="1:8" ht="14.25" customHeight="1" x14ac:dyDescent="0.3">
      <c r="A542" s="4" t="s">
        <v>43</v>
      </c>
      <c r="B542" s="4" t="s">
        <v>44</v>
      </c>
      <c r="C542" s="3">
        <v>5</v>
      </c>
      <c r="D542" s="3" t="s">
        <v>10</v>
      </c>
      <c r="E542" s="3">
        <v>0</v>
      </c>
      <c r="F542" s="3">
        <v>0</v>
      </c>
      <c r="G542" s="3">
        <f t="shared" ref="G542:H542" si="540">(E542/209)*100</f>
        <v>0</v>
      </c>
      <c r="H542" s="3">
        <f t="shared" si="540"/>
        <v>0</v>
      </c>
    </row>
    <row r="543" spans="1:8" ht="14.25" customHeight="1" x14ac:dyDescent="0.3">
      <c r="A543" s="4" t="s">
        <v>43</v>
      </c>
      <c r="B543" s="4" t="s">
        <v>44</v>
      </c>
      <c r="C543" s="3">
        <v>10</v>
      </c>
      <c r="D543" s="3" t="s">
        <v>10</v>
      </c>
      <c r="E543" s="3">
        <v>0</v>
      </c>
      <c r="F543" s="3">
        <v>0</v>
      </c>
      <c r="G543" s="3">
        <f t="shared" ref="G543:H543" si="541">(E543/209)*100</f>
        <v>0</v>
      </c>
      <c r="H543" s="3">
        <f t="shared" si="541"/>
        <v>0</v>
      </c>
    </row>
    <row r="544" spans="1:8" ht="14.25" customHeight="1" x14ac:dyDescent="0.3">
      <c r="A544" s="4" t="s">
        <v>43</v>
      </c>
      <c r="B544" s="4" t="s">
        <v>44</v>
      </c>
      <c r="C544" s="3">
        <v>15</v>
      </c>
      <c r="D544" s="3" t="s">
        <v>10</v>
      </c>
      <c r="E544" s="3">
        <v>0</v>
      </c>
      <c r="F544" s="3">
        <v>0</v>
      </c>
      <c r="G544" s="3">
        <f t="shared" ref="G544:H544" si="542">(E544/209)*100</f>
        <v>0</v>
      </c>
      <c r="H544" s="3">
        <f t="shared" si="542"/>
        <v>0</v>
      </c>
    </row>
    <row r="545" spans="1:8" ht="14.25" customHeight="1" x14ac:dyDescent="0.3">
      <c r="A545" s="4" t="s">
        <v>43</v>
      </c>
      <c r="B545" s="4" t="s">
        <v>44</v>
      </c>
      <c r="C545" s="3">
        <v>20</v>
      </c>
      <c r="D545" s="3" t="s">
        <v>10</v>
      </c>
      <c r="E545" s="3">
        <v>14</v>
      </c>
      <c r="F545" s="3">
        <v>0</v>
      </c>
      <c r="G545" s="3">
        <f t="shared" ref="G545:H545" si="543">(E545/209)*100</f>
        <v>6.6985645933014357</v>
      </c>
      <c r="H545" s="3">
        <f t="shared" si="543"/>
        <v>0</v>
      </c>
    </row>
    <row r="546" spans="1:8" ht="14.25" customHeight="1" x14ac:dyDescent="0.3">
      <c r="A546" s="4" t="s">
        <v>43</v>
      </c>
      <c r="B546" s="4" t="s">
        <v>44</v>
      </c>
      <c r="C546" s="3">
        <v>25</v>
      </c>
      <c r="D546" s="3" t="s">
        <v>10</v>
      </c>
      <c r="E546" s="3">
        <v>26</v>
      </c>
      <c r="F546" s="3">
        <v>0</v>
      </c>
      <c r="G546" s="3">
        <f t="shared" ref="G546:H546" si="544">(E546/209)*100</f>
        <v>12.440191387559809</v>
      </c>
      <c r="H546" s="3">
        <f t="shared" si="544"/>
        <v>0</v>
      </c>
    </row>
    <row r="547" spans="1:8" ht="14.25" customHeight="1" x14ac:dyDescent="0.3">
      <c r="A547" s="4" t="s">
        <v>43</v>
      </c>
      <c r="B547" s="4" t="s">
        <v>44</v>
      </c>
      <c r="C547" s="3">
        <v>30</v>
      </c>
      <c r="D547" s="3" t="s">
        <v>10</v>
      </c>
      <c r="E547" s="3">
        <v>32</v>
      </c>
      <c r="F547" s="3">
        <v>0</v>
      </c>
      <c r="G547" s="3">
        <f t="shared" ref="G547:H547" si="545">(E547/209)*100</f>
        <v>15.311004784688995</v>
      </c>
      <c r="H547" s="3">
        <f t="shared" si="545"/>
        <v>0</v>
      </c>
    </row>
    <row r="548" spans="1:8" ht="14.25" customHeight="1" x14ac:dyDescent="0.3">
      <c r="A548" s="4" t="s">
        <v>43</v>
      </c>
      <c r="B548" s="4" t="s">
        <v>44</v>
      </c>
      <c r="C548" s="3">
        <v>35</v>
      </c>
      <c r="D548" s="3" t="s">
        <v>10</v>
      </c>
      <c r="E548" s="3">
        <v>34</v>
      </c>
      <c r="F548" s="3">
        <v>0</v>
      </c>
      <c r="G548" s="3">
        <f t="shared" ref="G548:H548" si="546">(E548/209)*100</f>
        <v>16.267942583732058</v>
      </c>
      <c r="H548" s="3">
        <f t="shared" si="546"/>
        <v>0</v>
      </c>
    </row>
    <row r="549" spans="1:8" ht="14.25" customHeight="1" x14ac:dyDescent="0.3">
      <c r="A549" s="4" t="s">
        <v>43</v>
      </c>
      <c r="B549" s="4" t="s">
        <v>44</v>
      </c>
      <c r="C549" s="3">
        <v>40</v>
      </c>
      <c r="D549" s="3" t="s">
        <v>11</v>
      </c>
      <c r="E549" s="3">
        <v>16</v>
      </c>
      <c r="F549" s="3">
        <v>0</v>
      </c>
      <c r="G549" s="3">
        <f t="shared" ref="G549:H549" si="547">(E549/209)*100</f>
        <v>7.6555023923444976</v>
      </c>
      <c r="H549" s="3">
        <f t="shared" si="547"/>
        <v>0</v>
      </c>
    </row>
    <row r="550" spans="1:8" ht="14.25" customHeight="1" x14ac:dyDescent="0.3">
      <c r="A550" s="4" t="s">
        <v>43</v>
      </c>
      <c r="B550" s="4" t="s">
        <v>44</v>
      </c>
      <c r="C550" s="3">
        <v>45</v>
      </c>
      <c r="D550" s="3" t="s">
        <v>11</v>
      </c>
      <c r="E550" s="3">
        <v>14</v>
      </c>
      <c r="F550" s="3">
        <v>0</v>
      </c>
      <c r="G550" s="3">
        <f t="shared" ref="G550:H550" si="548">(E550/209)*100</f>
        <v>6.6985645933014357</v>
      </c>
      <c r="H550" s="3">
        <f t="shared" si="548"/>
        <v>0</v>
      </c>
    </row>
    <row r="551" spans="1:8" ht="14.25" customHeight="1" x14ac:dyDescent="0.3">
      <c r="A551" s="4" t="s">
        <v>43</v>
      </c>
      <c r="B551" s="4" t="s">
        <v>44</v>
      </c>
      <c r="C551" s="3">
        <v>50</v>
      </c>
      <c r="D551" s="3" t="s">
        <v>11</v>
      </c>
      <c r="E551" s="3">
        <v>3</v>
      </c>
      <c r="F551" s="3">
        <v>0</v>
      </c>
      <c r="G551" s="3">
        <f t="shared" ref="G551:H551" si="549">(E551/209)*100</f>
        <v>1.4354066985645932</v>
      </c>
      <c r="H551" s="3">
        <f t="shared" si="549"/>
        <v>0</v>
      </c>
    </row>
    <row r="552" spans="1:8" ht="14.25" customHeight="1" x14ac:dyDescent="0.3">
      <c r="A552" s="4" t="s">
        <v>43</v>
      </c>
      <c r="B552" s="4" t="s">
        <v>44</v>
      </c>
      <c r="C552" s="3">
        <v>55</v>
      </c>
      <c r="D552" s="3" t="s">
        <v>11</v>
      </c>
      <c r="E552" s="3">
        <v>0</v>
      </c>
      <c r="F552" s="3">
        <v>1</v>
      </c>
      <c r="G552" s="3">
        <f t="shared" ref="G552:H552" si="550">(E552/209)*100</f>
        <v>0</v>
      </c>
      <c r="H552" s="3">
        <f t="shared" si="550"/>
        <v>0.4784688995215311</v>
      </c>
    </row>
    <row r="553" spans="1:8" ht="14.25" customHeight="1" x14ac:dyDescent="0.3">
      <c r="A553" s="4" t="s">
        <v>43</v>
      </c>
      <c r="B553" s="4" t="s">
        <v>44</v>
      </c>
      <c r="C553" s="3">
        <v>60</v>
      </c>
      <c r="D553" s="3" t="s">
        <v>11</v>
      </c>
      <c r="E553" s="3">
        <v>2</v>
      </c>
      <c r="F553" s="3">
        <v>1</v>
      </c>
      <c r="G553" s="3">
        <f t="shared" ref="G553:H553" si="551">(E553/209)*100</f>
        <v>0.9569377990430622</v>
      </c>
      <c r="H553" s="3">
        <f t="shared" si="551"/>
        <v>0.4784688995215311</v>
      </c>
    </row>
    <row r="554" spans="1:8" ht="14.25" customHeight="1" x14ac:dyDescent="0.3">
      <c r="A554" s="4" t="s">
        <v>43</v>
      </c>
      <c r="B554" s="4" t="s">
        <v>44</v>
      </c>
      <c r="C554" s="3">
        <v>65</v>
      </c>
      <c r="D554" s="3" t="s">
        <v>11</v>
      </c>
      <c r="E554" s="3">
        <v>2</v>
      </c>
      <c r="F554" s="3">
        <v>1</v>
      </c>
      <c r="G554" s="3">
        <f t="shared" ref="G554:H554" si="552">(E554/209)*100</f>
        <v>0.9569377990430622</v>
      </c>
      <c r="H554" s="3">
        <f t="shared" si="552"/>
        <v>0.4784688995215311</v>
      </c>
    </row>
    <row r="555" spans="1:8" ht="14.25" customHeight="1" x14ac:dyDescent="0.3">
      <c r="A555" s="4" t="s">
        <v>43</v>
      </c>
      <c r="B555" s="4" t="s">
        <v>44</v>
      </c>
      <c r="C555" s="3">
        <v>70</v>
      </c>
      <c r="D555" s="3" t="s">
        <v>11</v>
      </c>
      <c r="E555" s="3">
        <v>4</v>
      </c>
      <c r="F555" s="3">
        <v>0</v>
      </c>
      <c r="G555" s="3">
        <f t="shared" ref="G555:H555" si="553">(E555/209)*100</f>
        <v>1.9138755980861244</v>
      </c>
      <c r="H555" s="3">
        <f t="shared" si="553"/>
        <v>0</v>
      </c>
    </row>
    <row r="556" spans="1:8" ht="14.25" customHeight="1" x14ac:dyDescent="0.3">
      <c r="A556" s="4" t="s">
        <v>43</v>
      </c>
      <c r="B556" s="4" t="s">
        <v>44</v>
      </c>
      <c r="C556" s="3">
        <v>75</v>
      </c>
      <c r="D556" s="3" t="s">
        <v>11</v>
      </c>
      <c r="E556" s="3">
        <v>0</v>
      </c>
      <c r="F556" s="3">
        <v>1</v>
      </c>
      <c r="G556" s="3">
        <f t="shared" ref="G556:H556" si="554">(E556/209)*100</f>
        <v>0</v>
      </c>
      <c r="H556" s="3">
        <f t="shared" si="554"/>
        <v>0.4784688995215311</v>
      </c>
    </row>
    <row r="557" spans="1:8" ht="14.25" customHeight="1" x14ac:dyDescent="0.3">
      <c r="A557" s="4" t="s">
        <v>43</v>
      </c>
      <c r="B557" s="4" t="s">
        <v>44</v>
      </c>
      <c r="C557" s="3">
        <v>80</v>
      </c>
      <c r="D557" s="3" t="s">
        <v>12</v>
      </c>
      <c r="E557" s="3">
        <v>2</v>
      </c>
      <c r="F557" s="3">
        <v>0</v>
      </c>
      <c r="G557" s="3">
        <f t="shared" ref="G557:H557" si="555">(E557/209)*100</f>
        <v>0.9569377990430622</v>
      </c>
      <c r="H557" s="3">
        <f t="shared" si="555"/>
        <v>0</v>
      </c>
    </row>
    <row r="558" spans="1:8" ht="14.25" customHeight="1" x14ac:dyDescent="0.3">
      <c r="A558" s="4" t="s">
        <v>43</v>
      </c>
      <c r="B558" s="4" t="s">
        <v>44</v>
      </c>
      <c r="C558" s="3">
        <v>85</v>
      </c>
      <c r="D558" s="3" t="s">
        <v>12</v>
      </c>
      <c r="E558" s="3">
        <v>3</v>
      </c>
      <c r="F558" s="3">
        <v>0</v>
      </c>
      <c r="G558" s="3">
        <f t="shared" ref="G558:H558" si="556">(E558/209)*100</f>
        <v>1.4354066985645932</v>
      </c>
      <c r="H558" s="3">
        <f t="shared" si="556"/>
        <v>0</v>
      </c>
    </row>
    <row r="559" spans="1:8" ht="14.25" customHeight="1" x14ac:dyDescent="0.3">
      <c r="A559" s="4" t="s">
        <v>43</v>
      </c>
      <c r="B559" s="4" t="s">
        <v>44</v>
      </c>
      <c r="C559" s="3">
        <v>90</v>
      </c>
      <c r="D559" s="3" t="s">
        <v>12</v>
      </c>
      <c r="E559" s="3">
        <v>3</v>
      </c>
      <c r="F559" s="3">
        <v>2</v>
      </c>
      <c r="G559" s="3">
        <f t="shared" ref="G559:H559" si="557">(E559/209)*100</f>
        <v>1.4354066985645932</v>
      </c>
      <c r="H559" s="3">
        <f t="shared" si="557"/>
        <v>0.9569377990430622</v>
      </c>
    </row>
    <row r="560" spans="1:8" ht="14.25" customHeight="1" x14ac:dyDescent="0.3">
      <c r="A560" s="4" t="s">
        <v>43</v>
      </c>
      <c r="B560" s="4" t="s">
        <v>44</v>
      </c>
      <c r="C560" s="3">
        <v>95</v>
      </c>
      <c r="D560" s="3" t="s">
        <v>12</v>
      </c>
      <c r="E560" s="3">
        <v>2</v>
      </c>
      <c r="F560" s="3">
        <v>1</v>
      </c>
      <c r="G560" s="3">
        <f t="shared" ref="G560:H560" si="558">(E560/209)*100</f>
        <v>0.9569377990430622</v>
      </c>
      <c r="H560" s="3">
        <f t="shared" si="558"/>
        <v>0.4784688995215311</v>
      </c>
    </row>
    <row r="561" spans="1:8" ht="14.25" customHeight="1" x14ac:dyDescent="0.3">
      <c r="A561" s="4" t="s">
        <v>43</v>
      </c>
      <c r="B561" s="4" t="s">
        <v>44</v>
      </c>
      <c r="C561" s="3">
        <v>100</v>
      </c>
      <c r="D561" s="3" t="s">
        <v>12</v>
      </c>
      <c r="E561" s="3">
        <v>5</v>
      </c>
      <c r="F561" s="3">
        <v>3</v>
      </c>
      <c r="G561" s="3">
        <f t="shared" ref="G561:H561" si="559">(E561/209)*100</f>
        <v>2.3923444976076556</v>
      </c>
      <c r="H561" s="3">
        <f t="shared" si="559"/>
        <v>1.4354066985645932</v>
      </c>
    </row>
    <row r="562" spans="1:8" ht="14.25" customHeight="1" x14ac:dyDescent="0.3">
      <c r="A562" s="4" t="s">
        <v>43</v>
      </c>
      <c r="B562" s="4" t="s">
        <v>44</v>
      </c>
      <c r="C562" s="3">
        <v>105</v>
      </c>
      <c r="D562" s="3" t="s">
        <v>12</v>
      </c>
      <c r="E562" s="3">
        <v>5</v>
      </c>
      <c r="F562" s="3">
        <v>0</v>
      </c>
      <c r="G562" s="3">
        <f t="shared" ref="G562:H562" si="560">(E562/209)*100</f>
        <v>2.3923444976076556</v>
      </c>
      <c r="H562" s="3">
        <f t="shared" si="560"/>
        <v>0</v>
      </c>
    </row>
    <row r="563" spans="1:8" ht="14.25" customHeight="1" x14ac:dyDescent="0.3">
      <c r="A563" s="4" t="s">
        <v>43</v>
      </c>
      <c r="B563" s="4" t="s">
        <v>44</v>
      </c>
      <c r="C563" s="3">
        <v>110</v>
      </c>
      <c r="D563" s="3" t="s">
        <v>12</v>
      </c>
      <c r="E563" s="3">
        <v>4</v>
      </c>
      <c r="F563" s="3">
        <v>0</v>
      </c>
      <c r="G563" s="3">
        <f t="shared" ref="G563:H563" si="561">(E563/209)*100</f>
        <v>1.9138755980861244</v>
      </c>
      <c r="H563" s="3">
        <f t="shared" si="561"/>
        <v>0</v>
      </c>
    </row>
    <row r="564" spans="1:8" ht="14.25" customHeight="1" x14ac:dyDescent="0.3">
      <c r="A564" s="4" t="s">
        <v>43</v>
      </c>
      <c r="B564" s="4" t="s">
        <v>44</v>
      </c>
      <c r="C564" s="3">
        <v>115</v>
      </c>
      <c r="D564" s="3" t="s">
        <v>12</v>
      </c>
      <c r="E564" s="3">
        <v>5</v>
      </c>
      <c r="F564" s="3">
        <v>3</v>
      </c>
      <c r="G564" s="3">
        <f t="shared" ref="G564:H564" si="562">(E564/209)*100</f>
        <v>2.3923444976076556</v>
      </c>
      <c r="H564" s="3">
        <f t="shared" si="562"/>
        <v>1.4354066985645932</v>
      </c>
    </row>
    <row r="565" spans="1:8" ht="14.25" customHeight="1" x14ac:dyDescent="0.3">
      <c r="A565" s="4" t="s">
        <v>43</v>
      </c>
      <c r="B565" s="4" t="s">
        <v>44</v>
      </c>
      <c r="C565" s="3">
        <v>120</v>
      </c>
      <c r="D565" s="3" t="s">
        <v>12</v>
      </c>
      <c r="E565" s="3">
        <v>3</v>
      </c>
      <c r="F565" s="3">
        <v>2</v>
      </c>
      <c r="G565" s="3">
        <f t="shared" ref="G565:H565" si="563">(E565/209)*100</f>
        <v>1.4354066985645932</v>
      </c>
      <c r="H565" s="3">
        <f t="shared" si="563"/>
        <v>0.9569377990430622</v>
      </c>
    </row>
    <row r="566" spans="1:8" ht="14.25" customHeight="1" x14ac:dyDescent="0.3">
      <c r="A566" s="4" t="s">
        <v>43</v>
      </c>
      <c r="B566" s="4" t="s">
        <v>44</v>
      </c>
      <c r="C566" s="3">
        <v>125</v>
      </c>
      <c r="D566" s="3" t="s">
        <v>12</v>
      </c>
      <c r="E566" s="3">
        <v>3</v>
      </c>
      <c r="F566" s="3">
        <v>1</v>
      </c>
      <c r="G566" s="3">
        <f t="shared" ref="G566:H566" si="564">(E566/209)*100</f>
        <v>1.4354066985645932</v>
      </c>
      <c r="H566" s="3">
        <f t="shared" si="564"/>
        <v>0.4784688995215311</v>
      </c>
    </row>
    <row r="567" spans="1:8" ht="14.25" customHeight="1" x14ac:dyDescent="0.3">
      <c r="A567" s="4" t="s">
        <v>43</v>
      </c>
      <c r="B567" s="4" t="s">
        <v>44</v>
      </c>
      <c r="C567" s="3">
        <v>130</v>
      </c>
      <c r="D567" s="3" t="s">
        <v>12</v>
      </c>
      <c r="E567" s="3">
        <v>0</v>
      </c>
      <c r="F567" s="3">
        <v>2</v>
      </c>
      <c r="G567" s="3">
        <f t="shared" ref="G567:H567" si="565">(E567/209)*100</f>
        <v>0</v>
      </c>
      <c r="H567" s="3">
        <f t="shared" si="565"/>
        <v>0.9569377990430622</v>
      </c>
    </row>
    <row r="568" spans="1:8" ht="14.25" customHeight="1" x14ac:dyDescent="0.3">
      <c r="A568" s="4" t="s">
        <v>43</v>
      </c>
      <c r="B568" s="4" t="s">
        <v>44</v>
      </c>
      <c r="C568" s="3">
        <v>135</v>
      </c>
      <c r="D568" s="3" t="s">
        <v>12</v>
      </c>
      <c r="E568" s="3">
        <v>3</v>
      </c>
      <c r="F568" s="3">
        <v>0</v>
      </c>
      <c r="G568" s="3">
        <f t="shared" ref="G568:H568" si="566">(E568/209)*100</f>
        <v>1.4354066985645932</v>
      </c>
      <c r="H568" s="3">
        <f t="shared" si="566"/>
        <v>0</v>
      </c>
    </row>
    <row r="569" spans="1:8" ht="14.25" customHeight="1" x14ac:dyDescent="0.3">
      <c r="A569" s="4" t="s">
        <v>43</v>
      </c>
      <c r="B569" s="4" t="s">
        <v>44</v>
      </c>
      <c r="C569" s="3">
        <v>140</v>
      </c>
      <c r="D569" s="3" t="s">
        <v>12</v>
      </c>
      <c r="E569" s="3">
        <v>2</v>
      </c>
      <c r="F569" s="3">
        <v>0</v>
      </c>
      <c r="G569" s="3">
        <f t="shared" ref="G569:H569" si="567">(E569/209)*100</f>
        <v>0.9569377990430622</v>
      </c>
      <c r="H569" s="3">
        <f t="shared" si="567"/>
        <v>0</v>
      </c>
    </row>
    <row r="570" spans="1:8" ht="14.25" customHeight="1" x14ac:dyDescent="0.3">
      <c r="A570" s="4" t="s">
        <v>43</v>
      </c>
      <c r="B570" s="4" t="s">
        <v>44</v>
      </c>
      <c r="C570" s="3">
        <v>145</v>
      </c>
      <c r="D570" s="3" t="s">
        <v>12</v>
      </c>
      <c r="E570" s="3">
        <v>2</v>
      </c>
      <c r="F570" s="3">
        <v>0</v>
      </c>
      <c r="G570" s="3">
        <f t="shared" ref="G570:H570" si="568">(E570/209)*100</f>
        <v>0.9569377990430622</v>
      </c>
      <c r="H570" s="3">
        <f t="shared" si="568"/>
        <v>0</v>
      </c>
    </row>
    <row r="571" spans="1:8" ht="14.25" customHeight="1" x14ac:dyDescent="0.3">
      <c r="A571" s="4" t="s">
        <v>43</v>
      </c>
      <c r="B571" s="4" t="s">
        <v>44</v>
      </c>
      <c r="C571" s="3">
        <v>150</v>
      </c>
      <c r="D571" s="3" t="s">
        <v>12</v>
      </c>
      <c r="E571" s="3">
        <v>1</v>
      </c>
      <c r="F571" s="3">
        <v>0</v>
      </c>
      <c r="G571" s="3">
        <f t="shared" ref="G571:H571" si="569">(E571/209)*100</f>
        <v>0.4784688995215311</v>
      </c>
      <c r="H571" s="3">
        <f t="shared" si="569"/>
        <v>0</v>
      </c>
    </row>
    <row r="572" spans="1:8" ht="14.25" customHeight="1" x14ac:dyDescent="0.3">
      <c r="A572" s="4" t="s">
        <v>43</v>
      </c>
      <c r="B572" s="4" t="s">
        <v>44</v>
      </c>
      <c r="C572" s="3">
        <v>155</v>
      </c>
      <c r="D572" s="3" t="s">
        <v>12</v>
      </c>
      <c r="E572" s="3">
        <v>0</v>
      </c>
      <c r="F572" s="3">
        <v>0</v>
      </c>
      <c r="G572" s="3">
        <f t="shared" ref="G572:H572" si="570">(E572/209)*100</f>
        <v>0</v>
      </c>
      <c r="H572" s="3">
        <f t="shared" si="570"/>
        <v>0</v>
      </c>
    </row>
    <row r="573" spans="1:8" ht="14.25" customHeight="1" x14ac:dyDescent="0.3">
      <c r="A573" s="4" t="s">
        <v>43</v>
      </c>
      <c r="B573" s="4" t="s">
        <v>44</v>
      </c>
      <c r="C573" s="3">
        <v>160</v>
      </c>
      <c r="D573" s="3" t="s">
        <v>12</v>
      </c>
      <c r="E573" s="3">
        <v>0</v>
      </c>
      <c r="F573" s="3">
        <v>0</v>
      </c>
      <c r="G573" s="3">
        <f t="shared" ref="G573:H573" si="571">(E573/209)*100</f>
        <v>0</v>
      </c>
      <c r="H573" s="3">
        <f t="shared" si="571"/>
        <v>0</v>
      </c>
    </row>
    <row r="574" spans="1:8" ht="14.25" customHeight="1" x14ac:dyDescent="0.3">
      <c r="A574" s="4" t="s">
        <v>43</v>
      </c>
      <c r="B574" s="4" t="s">
        <v>44</v>
      </c>
      <c r="C574" s="3">
        <v>165</v>
      </c>
      <c r="D574" s="3" t="s">
        <v>12</v>
      </c>
      <c r="E574" s="3">
        <v>0</v>
      </c>
      <c r="F574" s="3">
        <v>0</v>
      </c>
      <c r="G574" s="3">
        <f t="shared" ref="G574:H574" si="572">(E574/209)*100</f>
        <v>0</v>
      </c>
      <c r="H574" s="3">
        <f t="shared" si="572"/>
        <v>0</v>
      </c>
    </row>
    <row r="575" spans="1:8" ht="14.25" customHeight="1" x14ac:dyDescent="0.3">
      <c r="A575" s="4" t="s">
        <v>43</v>
      </c>
      <c r="B575" s="4" t="s">
        <v>44</v>
      </c>
      <c r="C575" s="3">
        <v>170</v>
      </c>
      <c r="D575" s="3" t="s">
        <v>12</v>
      </c>
      <c r="E575" s="3">
        <v>0</v>
      </c>
      <c r="F575" s="3">
        <v>0</v>
      </c>
      <c r="G575" s="3">
        <f t="shared" ref="G575:H575" si="573">(E575/209)*100</f>
        <v>0</v>
      </c>
      <c r="H575" s="3">
        <f t="shared" si="573"/>
        <v>0</v>
      </c>
    </row>
    <row r="576" spans="1:8" ht="14.25" customHeight="1" x14ac:dyDescent="0.3">
      <c r="A576" s="4" t="s">
        <v>43</v>
      </c>
      <c r="B576" s="4" t="s">
        <v>44</v>
      </c>
      <c r="C576" s="3">
        <v>175</v>
      </c>
      <c r="D576" s="3" t="s">
        <v>12</v>
      </c>
      <c r="E576" s="3">
        <v>0</v>
      </c>
      <c r="F576" s="3">
        <v>0</v>
      </c>
      <c r="G576" s="3">
        <f t="shared" ref="G576:H576" si="574">(E576/209)*100</f>
        <v>0</v>
      </c>
      <c r="H576" s="3">
        <f t="shared" si="574"/>
        <v>0</v>
      </c>
    </row>
    <row r="577" spans="1:8" ht="14.25" customHeight="1" x14ac:dyDescent="0.3">
      <c r="A577" s="4" t="s">
        <v>43</v>
      </c>
      <c r="B577" s="4" t="s">
        <v>44</v>
      </c>
      <c r="C577" s="3" t="s">
        <v>14</v>
      </c>
      <c r="D577" s="3" t="s">
        <v>12</v>
      </c>
      <c r="E577" s="3">
        <v>1</v>
      </c>
      <c r="F577" s="3">
        <v>0</v>
      </c>
      <c r="G577" s="3">
        <f t="shared" ref="G577:H577" si="575">(E577/209)*100</f>
        <v>0.4784688995215311</v>
      </c>
      <c r="H577" s="3">
        <f t="shared" si="575"/>
        <v>0</v>
      </c>
    </row>
    <row r="578" spans="1:8" ht="14.25" customHeight="1" x14ac:dyDescent="0.3">
      <c r="A578" s="4" t="s">
        <v>45</v>
      </c>
      <c r="B578" s="4" t="s">
        <v>46</v>
      </c>
      <c r="C578" s="3">
        <v>5</v>
      </c>
      <c r="D578" s="3" t="s">
        <v>10</v>
      </c>
      <c r="E578" s="3">
        <v>0</v>
      </c>
      <c r="F578" s="3">
        <v>0</v>
      </c>
      <c r="G578" s="3">
        <f t="shared" ref="G578:H578" si="576">(E578/208)*100</f>
        <v>0</v>
      </c>
      <c r="H578" s="3">
        <f t="shared" si="576"/>
        <v>0</v>
      </c>
    </row>
    <row r="579" spans="1:8" ht="14.25" customHeight="1" x14ac:dyDescent="0.3">
      <c r="A579" s="4" t="s">
        <v>45</v>
      </c>
      <c r="B579" s="4" t="s">
        <v>46</v>
      </c>
      <c r="C579" s="3">
        <v>10</v>
      </c>
      <c r="D579" s="3" t="s">
        <v>10</v>
      </c>
      <c r="E579" s="3">
        <v>0</v>
      </c>
      <c r="F579" s="3">
        <v>0</v>
      </c>
      <c r="G579" s="3">
        <f t="shared" ref="G579:H579" si="577">(E579/208)*100</f>
        <v>0</v>
      </c>
      <c r="H579" s="3">
        <f t="shared" si="577"/>
        <v>0</v>
      </c>
    </row>
    <row r="580" spans="1:8" ht="14.25" customHeight="1" x14ac:dyDescent="0.3">
      <c r="A580" s="4" t="s">
        <v>45</v>
      </c>
      <c r="B580" s="4" t="s">
        <v>46</v>
      </c>
      <c r="C580" s="3">
        <v>15</v>
      </c>
      <c r="D580" s="3" t="s">
        <v>10</v>
      </c>
      <c r="E580" s="3">
        <v>2</v>
      </c>
      <c r="F580" s="3">
        <v>0</v>
      </c>
      <c r="G580" s="3">
        <f t="shared" ref="G580:H580" si="578">(E580/208)*100</f>
        <v>0.96153846153846156</v>
      </c>
      <c r="H580" s="3">
        <f t="shared" si="578"/>
        <v>0</v>
      </c>
    </row>
    <row r="581" spans="1:8" ht="14.25" customHeight="1" x14ac:dyDescent="0.3">
      <c r="A581" s="4" t="s">
        <v>45</v>
      </c>
      <c r="B581" s="4" t="s">
        <v>46</v>
      </c>
      <c r="C581" s="3">
        <v>20</v>
      </c>
      <c r="D581" s="3" t="s">
        <v>10</v>
      </c>
      <c r="E581" s="3">
        <v>17</v>
      </c>
      <c r="F581" s="3">
        <v>1</v>
      </c>
      <c r="G581" s="3">
        <f t="shared" ref="G581:H581" si="579">(E581/208)*100</f>
        <v>8.1730769230769234</v>
      </c>
      <c r="H581" s="3">
        <f t="shared" si="579"/>
        <v>0.48076923076923078</v>
      </c>
    </row>
    <row r="582" spans="1:8" ht="14.25" customHeight="1" x14ac:dyDescent="0.3">
      <c r="A582" s="4" t="s">
        <v>45</v>
      </c>
      <c r="B582" s="4" t="s">
        <v>46</v>
      </c>
      <c r="C582" s="3">
        <v>25</v>
      </c>
      <c r="D582" s="3" t="s">
        <v>10</v>
      </c>
      <c r="E582" s="3">
        <v>36</v>
      </c>
      <c r="F582" s="3">
        <v>0</v>
      </c>
      <c r="G582" s="3">
        <f t="shared" ref="G582:H582" si="580">(E582/208)*100</f>
        <v>17.307692307692307</v>
      </c>
      <c r="H582" s="3">
        <f t="shared" si="580"/>
        <v>0</v>
      </c>
    </row>
    <row r="583" spans="1:8" ht="14.25" customHeight="1" x14ac:dyDescent="0.3">
      <c r="A583" s="4" t="s">
        <v>45</v>
      </c>
      <c r="B583" s="4" t="s">
        <v>46</v>
      </c>
      <c r="C583" s="3">
        <v>30</v>
      </c>
      <c r="D583" s="3" t="s">
        <v>10</v>
      </c>
      <c r="E583" s="3">
        <v>32</v>
      </c>
      <c r="F583" s="3">
        <v>0</v>
      </c>
      <c r="G583" s="3">
        <f t="shared" ref="G583:H583" si="581">(E583/208)*100</f>
        <v>15.384615384615385</v>
      </c>
      <c r="H583" s="3">
        <f t="shared" si="581"/>
        <v>0</v>
      </c>
    </row>
    <row r="584" spans="1:8" ht="14.25" customHeight="1" x14ac:dyDescent="0.3">
      <c r="A584" s="4" t="s">
        <v>45</v>
      </c>
      <c r="B584" s="4" t="s">
        <v>46</v>
      </c>
      <c r="C584" s="3">
        <v>35</v>
      </c>
      <c r="D584" s="3" t="s">
        <v>10</v>
      </c>
      <c r="E584" s="3">
        <v>26</v>
      </c>
      <c r="F584" s="3">
        <v>0</v>
      </c>
      <c r="G584" s="3">
        <f t="shared" ref="G584:H584" si="582">(E584/208)*100</f>
        <v>12.5</v>
      </c>
      <c r="H584" s="3">
        <f t="shared" si="582"/>
        <v>0</v>
      </c>
    </row>
    <row r="585" spans="1:8" ht="14.25" customHeight="1" x14ac:dyDescent="0.3">
      <c r="A585" s="4" t="s">
        <v>45</v>
      </c>
      <c r="B585" s="4" t="s">
        <v>46</v>
      </c>
      <c r="C585" s="3">
        <v>40</v>
      </c>
      <c r="D585" s="3" t="s">
        <v>11</v>
      </c>
      <c r="E585" s="3">
        <v>18</v>
      </c>
      <c r="F585" s="3">
        <v>0</v>
      </c>
      <c r="G585" s="3">
        <f t="shared" ref="G585:H585" si="583">(E585/208)*100</f>
        <v>8.6538461538461533</v>
      </c>
      <c r="H585" s="3">
        <f t="shared" si="583"/>
        <v>0</v>
      </c>
    </row>
    <row r="586" spans="1:8" ht="14.25" customHeight="1" x14ac:dyDescent="0.3">
      <c r="A586" s="4" t="s">
        <v>45</v>
      </c>
      <c r="B586" s="4" t="s">
        <v>46</v>
      </c>
      <c r="C586" s="3">
        <v>45</v>
      </c>
      <c r="D586" s="3" t="s">
        <v>11</v>
      </c>
      <c r="E586" s="3">
        <v>12</v>
      </c>
      <c r="F586" s="3">
        <v>0</v>
      </c>
      <c r="G586" s="3">
        <f t="shared" ref="G586:H586" si="584">(E586/208)*100</f>
        <v>5.7692307692307692</v>
      </c>
      <c r="H586" s="3">
        <f t="shared" si="584"/>
        <v>0</v>
      </c>
    </row>
    <row r="587" spans="1:8" ht="14.25" customHeight="1" x14ac:dyDescent="0.3">
      <c r="A587" s="4" t="s">
        <v>45</v>
      </c>
      <c r="B587" s="4" t="s">
        <v>46</v>
      </c>
      <c r="C587" s="3">
        <v>50</v>
      </c>
      <c r="D587" s="3" t="s">
        <v>11</v>
      </c>
      <c r="E587" s="3">
        <v>2</v>
      </c>
      <c r="F587" s="3">
        <v>0</v>
      </c>
      <c r="G587" s="3">
        <f t="shared" ref="G587:H587" si="585">(E587/208)*100</f>
        <v>0.96153846153846156</v>
      </c>
      <c r="H587" s="3">
        <f t="shared" si="585"/>
        <v>0</v>
      </c>
    </row>
    <row r="588" spans="1:8" ht="14.25" customHeight="1" x14ac:dyDescent="0.3">
      <c r="A588" s="4" t="s">
        <v>45</v>
      </c>
      <c r="B588" s="4" t="s">
        <v>46</v>
      </c>
      <c r="C588" s="3">
        <v>55</v>
      </c>
      <c r="D588" s="3" t="s">
        <v>11</v>
      </c>
      <c r="E588" s="3">
        <v>2</v>
      </c>
      <c r="F588" s="3">
        <v>0</v>
      </c>
      <c r="G588" s="3">
        <f t="shared" ref="G588:H588" si="586">(E588/208)*100</f>
        <v>0.96153846153846156</v>
      </c>
      <c r="H588" s="3">
        <f t="shared" si="586"/>
        <v>0</v>
      </c>
    </row>
    <row r="589" spans="1:8" ht="14.25" customHeight="1" x14ac:dyDescent="0.3">
      <c r="A589" s="4" t="s">
        <v>45</v>
      </c>
      <c r="B589" s="4" t="s">
        <v>46</v>
      </c>
      <c r="C589" s="3">
        <v>60</v>
      </c>
      <c r="D589" s="3" t="s">
        <v>11</v>
      </c>
      <c r="E589" s="3">
        <v>0</v>
      </c>
      <c r="F589" s="3">
        <v>0</v>
      </c>
      <c r="G589" s="3">
        <f t="shared" ref="G589:H589" si="587">(E589/208)*100</f>
        <v>0</v>
      </c>
      <c r="H589" s="3">
        <f t="shared" si="587"/>
        <v>0</v>
      </c>
    </row>
    <row r="590" spans="1:8" ht="14.25" customHeight="1" x14ac:dyDescent="0.3">
      <c r="A590" s="4" t="s">
        <v>45</v>
      </c>
      <c r="B590" s="4" t="s">
        <v>46</v>
      </c>
      <c r="C590" s="3">
        <v>65</v>
      </c>
      <c r="D590" s="3" t="s">
        <v>11</v>
      </c>
      <c r="E590" s="3">
        <v>0</v>
      </c>
      <c r="F590" s="3">
        <v>0</v>
      </c>
      <c r="G590" s="3">
        <f t="shared" ref="G590:H590" si="588">(E590/208)*100</f>
        <v>0</v>
      </c>
      <c r="H590" s="3">
        <f t="shared" si="588"/>
        <v>0</v>
      </c>
    </row>
    <row r="591" spans="1:8" ht="14.25" customHeight="1" x14ac:dyDescent="0.3">
      <c r="A591" s="4" t="s">
        <v>45</v>
      </c>
      <c r="B591" s="4" t="s">
        <v>46</v>
      </c>
      <c r="C591" s="3">
        <v>70</v>
      </c>
      <c r="D591" s="3" t="s">
        <v>11</v>
      </c>
      <c r="E591" s="3">
        <v>0</v>
      </c>
      <c r="F591" s="3">
        <v>0</v>
      </c>
      <c r="G591" s="3">
        <f t="shared" ref="G591:H591" si="589">(E591/208)*100</f>
        <v>0</v>
      </c>
      <c r="H591" s="3">
        <f t="shared" si="589"/>
        <v>0</v>
      </c>
    </row>
    <row r="592" spans="1:8" ht="14.25" customHeight="1" x14ac:dyDescent="0.3">
      <c r="A592" s="4" t="s">
        <v>45</v>
      </c>
      <c r="B592" s="4" t="s">
        <v>46</v>
      </c>
      <c r="C592" s="3">
        <v>75</v>
      </c>
      <c r="D592" s="3" t="s">
        <v>11</v>
      </c>
      <c r="E592" s="3">
        <v>0</v>
      </c>
      <c r="F592" s="3">
        <v>0</v>
      </c>
      <c r="G592" s="3">
        <f t="shared" ref="G592:H592" si="590">(E592/208)*100</f>
        <v>0</v>
      </c>
      <c r="H592" s="3">
        <f t="shared" si="590"/>
        <v>0</v>
      </c>
    </row>
    <row r="593" spans="1:8" ht="14.25" customHeight="1" x14ac:dyDescent="0.3">
      <c r="A593" s="4" t="s">
        <v>45</v>
      </c>
      <c r="B593" s="4" t="s">
        <v>46</v>
      </c>
      <c r="C593" s="3">
        <v>80</v>
      </c>
      <c r="D593" s="3" t="s">
        <v>12</v>
      </c>
      <c r="E593" s="3">
        <v>1</v>
      </c>
      <c r="F593" s="3">
        <v>0</v>
      </c>
      <c r="G593" s="3">
        <f t="shared" ref="G593:H593" si="591">(E593/208)*100</f>
        <v>0.48076923076923078</v>
      </c>
      <c r="H593" s="3">
        <f t="shared" si="591"/>
        <v>0</v>
      </c>
    </row>
    <row r="594" spans="1:8" ht="14.25" customHeight="1" x14ac:dyDescent="0.3">
      <c r="A594" s="4" t="s">
        <v>45</v>
      </c>
      <c r="B594" s="4" t="s">
        <v>46</v>
      </c>
      <c r="C594" s="3">
        <v>85</v>
      </c>
      <c r="D594" s="3" t="s">
        <v>12</v>
      </c>
      <c r="E594" s="3">
        <v>4</v>
      </c>
      <c r="F594" s="3">
        <v>0</v>
      </c>
      <c r="G594" s="3">
        <f t="shared" ref="G594:H594" si="592">(E594/208)*100</f>
        <v>1.9230769230769231</v>
      </c>
      <c r="H594" s="3">
        <f t="shared" si="592"/>
        <v>0</v>
      </c>
    </row>
    <row r="595" spans="1:8" ht="14.25" customHeight="1" x14ac:dyDescent="0.3">
      <c r="A595" s="4" t="s">
        <v>45</v>
      </c>
      <c r="B595" s="4" t="s">
        <v>46</v>
      </c>
      <c r="C595" s="3">
        <v>90</v>
      </c>
      <c r="D595" s="3" t="s">
        <v>12</v>
      </c>
      <c r="E595" s="3">
        <v>3</v>
      </c>
      <c r="F595" s="3">
        <v>1</v>
      </c>
      <c r="G595" s="3">
        <f t="shared" ref="G595:H595" si="593">(E595/208)*100</f>
        <v>1.4423076923076923</v>
      </c>
      <c r="H595" s="3">
        <f t="shared" si="593"/>
        <v>0.48076923076923078</v>
      </c>
    </row>
    <row r="596" spans="1:8" ht="14.25" customHeight="1" x14ac:dyDescent="0.3">
      <c r="A596" s="4" t="s">
        <v>45</v>
      </c>
      <c r="B596" s="4" t="s">
        <v>46</v>
      </c>
      <c r="C596" s="3">
        <v>95</v>
      </c>
      <c r="D596" s="3" t="s">
        <v>12</v>
      </c>
      <c r="E596" s="3">
        <v>3</v>
      </c>
      <c r="F596" s="3">
        <v>2</v>
      </c>
      <c r="G596" s="3">
        <f t="shared" ref="G596:H596" si="594">(E596/208)*100</f>
        <v>1.4423076923076923</v>
      </c>
      <c r="H596" s="3">
        <f t="shared" si="594"/>
        <v>0.96153846153846156</v>
      </c>
    </row>
    <row r="597" spans="1:8" ht="14.25" customHeight="1" x14ac:dyDescent="0.3">
      <c r="A597" s="4" t="s">
        <v>45</v>
      </c>
      <c r="B597" s="4" t="s">
        <v>46</v>
      </c>
      <c r="C597" s="3">
        <v>100</v>
      </c>
      <c r="D597" s="3" t="s">
        <v>12</v>
      </c>
      <c r="E597" s="3">
        <v>2</v>
      </c>
      <c r="F597" s="3">
        <v>1</v>
      </c>
      <c r="G597" s="3">
        <f t="shared" ref="G597:H597" si="595">(E597/208)*100</f>
        <v>0.96153846153846156</v>
      </c>
      <c r="H597" s="3">
        <f t="shared" si="595"/>
        <v>0.48076923076923078</v>
      </c>
    </row>
    <row r="598" spans="1:8" ht="14.25" customHeight="1" x14ac:dyDescent="0.3">
      <c r="A598" s="4" t="s">
        <v>45</v>
      </c>
      <c r="B598" s="4" t="s">
        <v>46</v>
      </c>
      <c r="C598" s="3">
        <v>105</v>
      </c>
      <c r="D598" s="3" t="s">
        <v>12</v>
      </c>
      <c r="E598" s="3">
        <v>7</v>
      </c>
      <c r="F598" s="3">
        <v>1</v>
      </c>
      <c r="G598" s="3">
        <f t="shared" ref="G598:H598" si="596">(E598/208)*100</f>
        <v>3.3653846153846154</v>
      </c>
      <c r="H598" s="3">
        <f t="shared" si="596"/>
        <v>0.48076923076923078</v>
      </c>
    </row>
    <row r="599" spans="1:8" ht="14.25" customHeight="1" x14ac:dyDescent="0.3">
      <c r="A599" s="4" t="s">
        <v>45</v>
      </c>
      <c r="B599" s="4" t="s">
        <v>46</v>
      </c>
      <c r="C599" s="3">
        <v>110</v>
      </c>
      <c r="D599" s="3" t="s">
        <v>12</v>
      </c>
      <c r="E599" s="3">
        <v>5</v>
      </c>
      <c r="F599" s="3">
        <v>0</v>
      </c>
      <c r="G599" s="3">
        <f t="shared" ref="G599:H599" si="597">(E599/208)*100</f>
        <v>2.4038461538461542</v>
      </c>
      <c r="H599" s="3">
        <f t="shared" si="597"/>
        <v>0</v>
      </c>
    </row>
    <row r="600" spans="1:8" ht="14.25" customHeight="1" x14ac:dyDescent="0.3">
      <c r="A600" s="4" t="s">
        <v>45</v>
      </c>
      <c r="B600" s="4" t="s">
        <v>46</v>
      </c>
      <c r="C600" s="3">
        <v>115</v>
      </c>
      <c r="D600" s="3" t="s">
        <v>12</v>
      </c>
      <c r="E600" s="3">
        <v>4</v>
      </c>
      <c r="F600" s="3">
        <v>0</v>
      </c>
      <c r="G600" s="3">
        <f t="shared" ref="G600:H600" si="598">(E600/208)*100</f>
        <v>1.9230769230769231</v>
      </c>
      <c r="H600" s="3">
        <f t="shared" si="598"/>
        <v>0</v>
      </c>
    </row>
    <row r="601" spans="1:8" ht="14.25" customHeight="1" x14ac:dyDescent="0.3">
      <c r="A601" s="4" t="s">
        <v>45</v>
      </c>
      <c r="B601" s="4" t="s">
        <v>46</v>
      </c>
      <c r="C601" s="3">
        <v>120</v>
      </c>
      <c r="D601" s="3" t="s">
        <v>12</v>
      </c>
      <c r="E601" s="3">
        <v>7</v>
      </c>
      <c r="F601" s="3">
        <v>0</v>
      </c>
      <c r="G601" s="3">
        <f t="shared" ref="G601:H601" si="599">(E601/208)*100</f>
        <v>3.3653846153846154</v>
      </c>
      <c r="H601" s="3">
        <f t="shared" si="599"/>
        <v>0</v>
      </c>
    </row>
    <row r="602" spans="1:8" ht="14.25" customHeight="1" x14ac:dyDescent="0.3">
      <c r="A602" s="4" t="s">
        <v>45</v>
      </c>
      <c r="B602" s="4" t="s">
        <v>46</v>
      </c>
      <c r="C602" s="3">
        <v>125</v>
      </c>
      <c r="D602" s="3" t="s">
        <v>12</v>
      </c>
      <c r="E602" s="3">
        <v>5</v>
      </c>
      <c r="F602" s="3">
        <v>1</v>
      </c>
      <c r="G602" s="3">
        <f t="shared" ref="G602:H602" si="600">(E602/208)*100</f>
        <v>2.4038461538461542</v>
      </c>
      <c r="H602" s="3">
        <f t="shared" si="600"/>
        <v>0.48076923076923078</v>
      </c>
    </row>
    <row r="603" spans="1:8" ht="14.25" customHeight="1" x14ac:dyDescent="0.3">
      <c r="A603" s="4" t="s">
        <v>45</v>
      </c>
      <c r="B603" s="4" t="s">
        <v>46</v>
      </c>
      <c r="C603" s="3">
        <v>130</v>
      </c>
      <c r="D603" s="3" t="s">
        <v>12</v>
      </c>
      <c r="E603" s="3">
        <v>3</v>
      </c>
      <c r="F603" s="3">
        <v>1</v>
      </c>
      <c r="G603" s="3">
        <f t="shared" ref="G603:H603" si="601">(E603/208)*100</f>
        <v>1.4423076923076923</v>
      </c>
      <c r="H603" s="3">
        <f t="shared" si="601"/>
        <v>0.48076923076923078</v>
      </c>
    </row>
    <row r="604" spans="1:8" ht="14.25" customHeight="1" x14ac:dyDescent="0.3">
      <c r="A604" s="4" t="s">
        <v>45</v>
      </c>
      <c r="B604" s="4" t="s">
        <v>46</v>
      </c>
      <c r="C604" s="3">
        <v>135</v>
      </c>
      <c r="D604" s="3" t="s">
        <v>12</v>
      </c>
      <c r="E604" s="3">
        <v>2</v>
      </c>
      <c r="F604" s="3">
        <v>0</v>
      </c>
      <c r="G604" s="3">
        <f t="shared" ref="G604:H604" si="602">(E604/208)*100</f>
        <v>0.96153846153846156</v>
      </c>
      <c r="H604" s="3">
        <f t="shared" si="602"/>
        <v>0</v>
      </c>
    </row>
    <row r="605" spans="1:8" ht="14.25" customHeight="1" x14ac:dyDescent="0.3">
      <c r="A605" s="4" t="s">
        <v>45</v>
      </c>
      <c r="B605" s="4" t="s">
        <v>46</v>
      </c>
      <c r="C605" s="3">
        <v>140</v>
      </c>
      <c r="D605" s="3" t="s">
        <v>12</v>
      </c>
      <c r="E605" s="3">
        <v>1</v>
      </c>
      <c r="F605" s="3">
        <v>0</v>
      </c>
      <c r="G605" s="3">
        <f t="shared" ref="G605:H605" si="603">(E605/208)*100</f>
        <v>0.48076923076923078</v>
      </c>
      <c r="H605" s="3">
        <f t="shared" si="603"/>
        <v>0</v>
      </c>
    </row>
    <row r="606" spans="1:8" ht="14.25" customHeight="1" x14ac:dyDescent="0.3">
      <c r="A606" s="4" t="s">
        <v>45</v>
      </c>
      <c r="B606" s="4" t="s">
        <v>46</v>
      </c>
      <c r="C606" s="3">
        <v>145</v>
      </c>
      <c r="D606" s="3" t="s">
        <v>12</v>
      </c>
      <c r="E606" s="3">
        <v>2</v>
      </c>
      <c r="F606" s="3">
        <v>1</v>
      </c>
      <c r="G606" s="3">
        <f t="shared" ref="G606:H606" si="604">(E606/208)*100</f>
        <v>0.96153846153846156</v>
      </c>
      <c r="H606" s="3">
        <f t="shared" si="604"/>
        <v>0.48076923076923078</v>
      </c>
    </row>
    <row r="607" spans="1:8" ht="14.25" customHeight="1" x14ac:dyDescent="0.3">
      <c r="A607" s="4" t="s">
        <v>45</v>
      </c>
      <c r="B607" s="4" t="s">
        <v>46</v>
      </c>
      <c r="C607" s="3">
        <v>150</v>
      </c>
      <c r="D607" s="3" t="s">
        <v>12</v>
      </c>
      <c r="E607" s="3">
        <v>1</v>
      </c>
      <c r="F607" s="3">
        <v>0</v>
      </c>
      <c r="G607" s="3">
        <f t="shared" ref="G607:H607" si="605">(E607/208)*100</f>
        <v>0.48076923076923078</v>
      </c>
      <c r="H607" s="3">
        <f t="shared" si="605"/>
        <v>0</v>
      </c>
    </row>
    <row r="608" spans="1:8" ht="14.25" customHeight="1" x14ac:dyDescent="0.3">
      <c r="A608" s="4" t="s">
        <v>45</v>
      </c>
      <c r="B608" s="4" t="s">
        <v>46</v>
      </c>
      <c r="C608" s="3">
        <v>155</v>
      </c>
      <c r="D608" s="3" t="s">
        <v>12</v>
      </c>
      <c r="E608" s="3">
        <v>1</v>
      </c>
      <c r="F608" s="3">
        <v>0</v>
      </c>
      <c r="G608" s="3">
        <f t="shared" ref="G608:H608" si="606">(E608/208)*100</f>
        <v>0.48076923076923078</v>
      </c>
      <c r="H608" s="3">
        <f t="shared" si="606"/>
        <v>0</v>
      </c>
    </row>
    <row r="609" spans="1:8" ht="14.25" customHeight="1" x14ac:dyDescent="0.3">
      <c r="A609" s="4" t="s">
        <v>45</v>
      </c>
      <c r="B609" s="4" t="s">
        <v>46</v>
      </c>
      <c r="C609" s="3">
        <v>160</v>
      </c>
      <c r="D609" s="3" t="s">
        <v>12</v>
      </c>
      <c r="E609" s="3">
        <v>0</v>
      </c>
      <c r="F609" s="3">
        <v>0</v>
      </c>
      <c r="G609" s="3">
        <f t="shared" ref="G609:H609" si="607">(E609/208)*100</f>
        <v>0</v>
      </c>
      <c r="H609" s="3">
        <f t="shared" si="607"/>
        <v>0</v>
      </c>
    </row>
    <row r="610" spans="1:8" ht="14.25" customHeight="1" x14ac:dyDescent="0.3">
      <c r="A610" s="4" t="s">
        <v>45</v>
      </c>
      <c r="B610" s="4" t="s">
        <v>46</v>
      </c>
      <c r="C610" s="3">
        <v>165</v>
      </c>
      <c r="D610" s="3" t="s">
        <v>12</v>
      </c>
      <c r="E610" s="3">
        <v>1</v>
      </c>
      <c r="F610" s="3">
        <v>0</v>
      </c>
      <c r="G610" s="3">
        <f t="shared" ref="G610:H610" si="608">(E610/208)*100</f>
        <v>0.48076923076923078</v>
      </c>
      <c r="H610" s="3">
        <f t="shared" si="608"/>
        <v>0</v>
      </c>
    </row>
    <row r="611" spans="1:8" ht="14.25" customHeight="1" x14ac:dyDescent="0.3">
      <c r="A611" s="4" t="s">
        <v>45</v>
      </c>
      <c r="B611" s="4" t="s">
        <v>46</v>
      </c>
      <c r="C611" s="3">
        <v>170</v>
      </c>
      <c r="D611" s="3" t="s">
        <v>12</v>
      </c>
      <c r="E611" s="3">
        <v>0</v>
      </c>
      <c r="F611" s="3">
        <v>0</v>
      </c>
      <c r="G611" s="3">
        <f t="shared" ref="G611:H611" si="609">(E611/208)*100</f>
        <v>0</v>
      </c>
      <c r="H611" s="3">
        <f t="shared" si="609"/>
        <v>0</v>
      </c>
    </row>
    <row r="612" spans="1:8" ht="14.25" customHeight="1" x14ac:dyDescent="0.3">
      <c r="A612" s="4" t="s">
        <v>45</v>
      </c>
      <c r="B612" s="4" t="s">
        <v>46</v>
      </c>
      <c r="C612" s="3">
        <v>175</v>
      </c>
      <c r="D612" s="3" t="s">
        <v>12</v>
      </c>
      <c r="E612" s="3">
        <v>0</v>
      </c>
      <c r="F612" s="3">
        <v>0</v>
      </c>
      <c r="G612" s="3">
        <f t="shared" ref="G612:H612" si="610">(E612/208)*100</f>
        <v>0</v>
      </c>
      <c r="H612" s="3">
        <f t="shared" si="610"/>
        <v>0</v>
      </c>
    </row>
    <row r="613" spans="1:8" ht="14.25" customHeight="1" x14ac:dyDescent="0.3">
      <c r="A613" s="4" t="s">
        <v>45</v>
      </c>
      <c r="B613" s="4" t="s">
        <v>46</v>
      </c>
      <c r="C613" s="3" t="s">
        <v>14</v>
      </c>
      <c r="D613" s="3" t="s">
        <v>12</v>
      </c>
      <c r="E613" s="3">
        <v>0</v>
      </c>
      <c r="F613" s="3">
        <v>0</v>
      </c>
      <c r="G613" s="3">
        <f t="shared" ref="G613:H613" si="611">(E613/208)*100</f>
        <v>0</v>
      </c>
      <c r="H613" s="3">
        <f t="shared" si="611"/>
        <v>0</v>
      </c>
    </row>
    <row r="614" spans="1:8" ht="14.25" customHeight="1" x14ac:dyDescent="0.3">
      <c r="A614" s="4" t="s">
        <v>47</v>
      </c>
      <c r="B614" s="4" t="s">
        <v>48</v>
      </c>
      <c r="C614" s="3">
        <v>5</v>
      </c>
      <c r="D614" s="3" t="s">
        <v>10</v>
      </c>
      <c r="E614" s="3">
        <v>0</v>
      </c>
      <c r="F614" s="3">
        <v>0</v>
      </c>
      <c r="G614" s="3">
        <f t="shared" ref="G614:H614" si="612">(E614/170)*100</f>
        <v>0</v>
      </c>
      <c r="H614" s="3">
        <f t="shared" si="612"/>
        <v>0</v>
      </c>
    </row>
    <row r="615" spans="1:8" ht="14.25" customHeight="1" x14ac:dyDescent="0.3">
      <c r="A615" s="4" t="s">
        <v>47</v>
      </c>
      <c r="B615" s="4" t="s">
        <v>48</v>
      </c>
      <c r="C615" s="3">
        <v>10</v>
      </c>
      <c r="D615" s="3" t="s">
        <v>10</v>
      </c>
      <c r="E615" s="3">
        <v>0</v>
      </c>
      <c r="F615" s="3">
        <v>0</v>
      </c>
      <c r="G615" s="3">
        <f t="shared" ref="G615:H615" si="613">(E615/170)*100</f>
        <v>0</v>
      </c>
      <c r="H615" s="3">
        <f t="shared" si="613"/>
        <v>0</v>
      </c>
    </row>
    <row r="616" spans="1:8" ht="14.25" customHeight="1" x14ac:dyDescent="0.3">
      <c r="A616" s="4" t="s">
        <v>47</v>
      </c>
      <c r="B616" s="4" t="s">
        <v>48</v>
      </c>
      <c r="C616" s="3">
        <v>15</v>
      </c>
      <c r="D616" s="3" t="s">
        <v>10</v>
      </c>
      <c r="E616" s="3">
        <v>2</v>
      </c>
      <c r="F616" s="3">
        <v>0</v>
      </c>
      <c r="G616" s="3">
        <f t="shared" ref="G616:H616" si="614">(E616/170)*100</f>
        <v>1.1764705882352942</v>
      </c>
      <c r="H616" s="3">
        <f t="shared" si="614"/>
        <v>0</v>
      </c>
    </row>
    <row r="617" spans="1:8" ht="14.25" customHeight="1" x14ac:dyDescent="0.3">
      <c r="A617" s="4" t="s">
        <v>47</v>
      </c>
      <c r="B617" s="4" t="s">
        <v>48</v>
      </c>
      <c r="C617" s="3">
        <v>20</v>
      </c>
      <c r="D617" s="3" t="s">
        <v>10</v>
      </c>
      <c r="E617" s="3">
        <v>3</v>
      </c>
      <c r="F617" s="3">
        <v>0</v>
      </c>
      <c r="G617" s="3">
        <f t="shared" ref="G617:H617" si="615">(E617/170)*100</f>
        <v>1.7647058823529411</v>
      </c>
      <c r="H617" s="3">
        <f t="shared" si="615"/>
        <v>0</v>
      </c>
    </row>
    <row r="618" spans="1:8" ht="14.25" customHeight="1" x14ac:dyDescent="0.3">
      <c r="A618" s="4" t="s">
        <v>47</v>
      </c>
      <c r="B618" s="4" t="s">
        <v>48</v>
      </c>
      <c r="C618" s="3">
        <v>25</v>
      </c>
      <c r="D618" s="3" t="s">
        <v>10</v>
      </c>
      <c r="E618" s="3">
        <v>6</v>
      </c>
      <c r="F618" s="3">
        <v>0</v>
      </c>
      <c r="G618" s="3">
        <f t="shared" ref="G618:H618" si="616">(E618/170)*100</f>
        <v>3.5294117647058822</v>
      </c>
      <c r="H618" s="3">
        <f t="shared" si="616"/>
        <v>0</v>
      </c>
    </row>
    <row r="619" spans="1:8" ht="14.25" customHeight="1" x14ac:dyDescent="0.3">
      <c r="A619" s="4" t="s">
        <v>47</v>
      </c>
      <c r="B619" s="4" t="s">
        <v>48</v>
      </c>
      <c r="C619" s="3">
        <v>30</v>
      </c>
      <c r="D619" s="3" t="s">
        <v>10</v>
      </c>
      <c r="E619" s="3">
        <v>5</v>
      </c>
      <c r="F619" s="3">
        <v>0</v>
      </c>
      <c r="G619" s="3">
        <f t="shared" ref="G619:H619" si="617">(E619/170)*100</f>
        <v>2.9411764705882351</v>
      </c>
      <c r="H619" s="3">
        <f t="shared" si="617"/>
        <v>0</v>
      </c>
    </row>
    <row r="620" spans="1:8" ht="14.25" customHeight="1" x14ac:dyDescent="0.3">
      <c r="A620" s="4" t="s">
        <v>47</v>
      </c>
      <c r="B620" s="4" t="s">
        <v>48</v>
      </c>
      <c r="C620" s="3">
        <v>35</v>
      </c>
      <c r="D620" s="3" t="s">
        <v>10</v>
      </c>
      <c r="E620" s="3">
        <v>2</v>
      </c>
      <c r="F620" s="3">
        <v>0</v>
      </c>
      <c r="G620" s="3">
        <f t="shared" ref="G620:H620" si="618">(E620/170)*100</f>
        <v>1.1764705882352942</v>
      </c>
      <c r="H620" s="3">
        <f t="shared" si="618"/>
        <v>0</v>
      </c>
    </row>
    <row r="621" spans="1:8" ht="14.25" customHeight="1" x14ac:dyDescent="0.3">
      <c r="A621" s="4" t="s">
        <v>47</v>
      </c>
      <c r="B621" s="4" t="s">
        <v>48</v>
      </c>
      <c r="C621" s="3">
        <v>40</v>
      </c>
      <c r="D621" s="3" t="s">
        <v>11</v>
      </c>
      <c r="E621" s="3">
        <v>0</v>
      </c>
      <c r="F621" s="3">
        <v>0</v>
      </c>
      <c r="G621" s="3">
        <f t="shared" ref="G621:H621" si="619">(E621/170)*100</f>
        <v>0</v>
      </c>
      <c r="H621" s="3">
        <f t="shared" si="619"/>
        <v>0</v>
      </c>
    </row>
    <row r="622" spans="1:8" ht="14.25" customHeight="1" x14ac:dyDescent="0.3">
      <c r="A622" s="4" t="s">
        <v>47</v>
      </c>
      <c r="B622" s="4" t="s">
        <v>48</v>
      </c>
      <c r="C622" s="3">
        <v>45</v>
      </c>
      <c r="D622" s="3" t="s">
        <v>11</v>
      </c>
      <c r="E622" s="3">
        <v>0</v>
      </c>
      <c r="F622" s="3">
        <v>0</v>
      </c>
      <c r="G622" s="3">
        <f t="shared" ref="G622:H622" si="620">(E622/170)*100</f>
        <v>0</v>
      </c>
      <c r="H622" s="3">
        <f t="shared" si="620"/>
        <v>0</v>
      </c>
    </row>
    <row r="623" spans="1:8" ht="14.25" customHeight="1" x14ac:dyDescent="0.3">
      <c r="A623" s="4" t="s">
        <v>47</v>
      </c>
      <c r="B623" s="4" t="s">
        <v>48</v>
      </c>
      <c r="C623" s="3">
        <v>50</v>
      </c>
      <c r="D623" s="3" t="s">
        <v>11</v>
      </c>
      <c r="E623" s="3">
        <v>0</v>
      </c>
      <c r="F623" s="3">
        <v>0</v>
      </c>
      <c r="G623" s="3">
        <f t="shared" ref="G623:H623" si="621">(E623/170)*100</f>
        <v>0</v>
      </c>
      <c r="H623" s="3">
        <f t="shared" si="621"/>
        <v>0</v>
      </c>
    </row>
    <row r="624" spans="1:8" ht="14.25" customHeight="1" x14ac:dyDescent="0.3">
      <c r="A624" s="4" t="s">
        <v>47</v>
      </c>
      <c r="B624" s="4" t="s">
        <v>48</v>
      </c>
      <c r="C624" s="3">
        <v>55</v>
      </c>
      <c r="D624" s="3" t="s">
        <v>11</v>
      </c>
      <c r="E624" s="3">
        <v>0</v>
      </c>
      <c r="F624" s="3">
        <v>0</v>
      </c>
      <c r="G624" s="3">
        <f t="shared" ref="G624:H624" si="622">(E624/170)*100</f>
        <v>0</v>
      </c>
      <c r="H624" s="3">
        <f t="shared" si="622"/>
        <v>0</v>
      </c>
    </row>
    <row r="625" spans="1:8" ht="14.25" customHeight="1" x14ac:dyDescent="0.3">
      <c r="A625" s="4" t="s">
        <v>47</v>
      </c>
      <c r="B625" s="4" t="s">
        <v>48</v>
      </c>
      <c r="C625" s="3">
        <v>60</v>
      </c>
      <c r="D625" s="3" t="s">
        <v>11</v>
      </c>
      <c r="E625" s="3">
        <v>0</v>
      </c>
      <c r="F625" s="3">
        <v>2</v>
      </c>
      <c r="G625" s="3">
        <f t="shared" ref="G625:H625" si="623">(E625/170)*100</f>
        <v>0</v>
      </c>
      <c r="H625" s="3">
        <f t="shared" si="623"/>
        <v>1.1764705882352942</v>
      </c>
    </row>
    <row r="626" spans="1:8" ht="14.25" customHeight="1" x14ac:dyDescent="0.3">
      <c r="A626" s="4" t="s">
        <v>47</v>
      </c>
      <c r="B626" s="4" t="s">
        <v>48</v>
      </c>
      <c r="C626" s="3">
        <v>65</v>
      </c>
      <c r="D626" s="3" t="s">
        <v>11</v>
      </c>
      <c r="E626" s="3">
        <v>2</v>
      </c>
      <c r="F626" s="3">
        <v>1</v>
      </c>
      <c r="G626" s="3">
        <f t="shared" ref="G626:H626" si="624">(E626/170)*100</f>
        <v>1.1764705882352942</v>
      </c>
      <c r="H626" s="3">
        <f t="shared" si="624"/>
        <v>0.58823529411764708</v>
      </c>
    </row>
    <row r="627" spans="1:8" ht="14.25" customHeight="1" x14ac:dyDescent="0.3">
      <c r="A627" s="4" t="s">
        <v>47</v>
      </c>
      <c r="B627" s="4" t="s">
        <v>48</v>
      </c>
      <c r="C627" s="3">
        <v>70</v>
      </c>
      <c r="D627" s="3" t="s">
        <v>11</v>
      </c>
      <c r="E627" s="3">
        <v>6</v>
      </c>
      <c r="F627" s="3">
        <v>1</v>
      </c>
      <c r="G627" s="3">
        <f t="shared" ref="G627:H627" si="625">(E627/170)*100</f>
        <v>3.5294117647058822</v>
      </c>
      <c r="H627" s="3">
        <f t="shared" si="625"/>
        <v>0.58823529411764708</v>
      </c>
    </row>
    <row r="628" spans="1:8" ht="14.25" customHeight="1" x14ac:dyDescent="0.3">
      <c r="A628" s="4" t="s">
        <v>47</v>
      </c>
      <c r="B628" s="4" t="s">
        <v>48</v>
      </c>
      <c r="C628" s="3">
        <v>75</v>
      </c>
      <c r="D628" s="3" t="s">
        <v>11</v>
      </c>
      <c r="E628" s="3">
        <v>17</v>
      </c>
      <c r="F628" s="3">
        <v>1</v>
      </c>
      <c r="G628" s="3">
        <f t="shared" ref="G628:H628" si="626">(E628/170)*100</f>
        <v>10</v>
      </c>
      <c r="H628" s="3">
        <f t="shared" si="626"/>
        <v>0.58823529411764708</v>
      </c>
    </row>
    <row r="629" spans="1:8" ht="14.25" customHeight="1" x14ac:dyDescent="0.3">
      <c r="A629" s="4" t="s">
        <v>47</v>
      </c>
      <c r="B629" s="4" t="s">
        <v>48</v>
      </c>
      <c r="C629" s="3">
        <v>80</v>
      </c>
      <c r="D629" s="3" t="s">
        <v>12</v>
      </c>
      <c r="E629" s="3">
        <v>16</v>
      </c>
      <c r="F629" s="3">
        <v>2</v>
      </c>
      <c r="G629" s="3">
        <f t="shared" ref="G629:H629" si="627">(E629/170)*100</f>
        <v>9.4117647058823533</v>
      </c>
      <c r="H629" s="3">
        <f t="shared" si="627"/>
        <v>1.1764705882352942</v>
      </c>
    </row>
    <row r="630" spans="1:8" ht="14.25" customHeight="1" x14ac:dyDescent="0.3">
      <c r="A630" s="4" t="s">
        <v>47</v>
      </c>
      <c r="B630" s="4" t="s">
        <v>48</v>
      </c>
      <c r="C630" s="3">
        <v>85</v>
      </c>
      <c r="D630" s="3" t="s">
        <v>12</v>
      </c>
      <c r="E630" s="3">
        <v>20</v>
      </c>
      <c r="F630" s="3">
        <v>0</v>
      </c>
      <c r="G630" s="3">
        <f t="shared" ref="G630:H630" si="628">(E630/170)*100</f>
        <v>11.76470588235294</v>
      </c>
      <c r="H630" s="3">
        <f t="shared" si="628"/>
        <v>0</v>
      </c>
    </row>
    <row r="631" spans="1:8" ht="14.25" customHeight="1" x14ac:dyDescent="0.3">
      <c r="A631" s="4" t="s">
        <v>47</v>
      </c>
      <c r="B631" s="4" t="s">
        <v>48</v>
      </c>
      <c r="C631" s="3">
        <v>90</v>
      </c>
      <c r="D631" s="3" t="s">
        <v>12</v>
      </c>
      <c r="E631" s="3">
        <v>16</v>
      </c>
      <c r="F631" s="3">
        <v>1</v>
      </c>
      <c r="G631" s="3">
        <f t="shared" ref="G631:H631" si="629">(E631/170)*100</f>
        <v>9.4117647058823533</v>
      </c>
      <c r="H631" s="3">
        <f t="shared" si="629"/>
        <v>0.58823529411764708</v>
      </c>
    </row>
    <row r="632" spans="1:8" ht="14.25" customHeight="1" x14ac:dyDescent="0.3">
      <c r="A632" s="4" t="s">
        <v>47</v>
      </c>
      <c r="B632" s="4" t="s">
        <v>48</v>
      </c>
      <c r="C632" s="3">
        <v>95</v>
      </c>
      <c r="D632" s="3" t="s">
        <v>12</v>
      </c>
      <c r="E632" s="3">
        <v>14</v>
      </c>
      <c r="F632" s="3">
        <v>0</v>
      </c>
      <c r="G632" s="3">
        <f t="shared" ref="G632:H632" si="630">(E632/170)*100</f>
        <v>8.235294117647058</v>
      </c>
      <c r="H632" s="3">
        <f t="shared" si="630"/>
        <v>0</v>
      </c>
    </row>
    <row r="633" spans="1:8" ht="14.25" customHeight="1" x14ac:dyDescent="0.3">
      <c r="A633" s="4" t="s">
        <v>47</v>
      </c>
      <c r="B633" s="4" t="s">
        <v>48</v>
      </c>
      <c r="C633" s="3">
        <v>100</v>
      </c>
      <c r="D633" s="3" t="s">
        <v>12</v>
      </c>
      <c r="E633" s="3">
        <v>12</v>
      </c>
      <c r="F633" s="3">
        <v>0</v>
      </c>
      <c r="G633" s="3">
        <f t="shared" ref="G633:H633" si="631">(E633/170)*100</f>
        <v>7.0588235294117645</v>
      </c>
      <c r="H633" s="3">
        <f t="shared" si="631"/>
        <v>0</v>
      </c>
    </row>
    <row r="634" spans="1:8" ht="14.25" customHeight="1" x14ac:dyDescent="0.3">
      <c r="A634" s="4" t="s">
        <v>47</v>
      </c>
      <c r="B634" s="4" t="s">
        <v>48</v>
      </c>
      <c r="C634" s="3">
        <v>105</v>
      </c>
      <c r="D634" s="3" t="s">
        <v>12</v>
      </c>
      <c r="E634" s="3">
        <v>7</v>
      </c>
      <c r="F634" s="3">
        <v>0</v>
      </c>
      <c r="G634" s="3">
        <f t="shared" ref="G634:H634" si="632">(E634/170)*100</f>
        <v>4.117647058823529</v>
      </c>
      <c r="H634" s="3">
        <f t="shared" si="632"/>
        <v>0</v>
      </c>
    </row>
    <row r="635" spans="1:8" ht="14.25" customHeight="1" x14ac:dyDescent="0.3">
      <c r="A635" s="4" t="s">
        <v>47</v>
      </c>
      <c r="B635" s="4" t="s">
        <v>48</v>
      </c>
      <c r="C635" s="3">
        <v>110</v>
      </c>
      <c r="D635" s="3" t="s">
        <v>12</v>
      </c>
      <c r="E635" s="3">
        <v>13</v>
      </c>
      <c r="F635" s="3">
        <v>0</v>
      </c>
      <c r="G635" s="3">
        <f t="shared" ref="G635:H635" si="633">(E635/170)*100</f>
        <v>7.6470588235294121</v>
      </c>
      <c r="H635" s="3">
        <f t="shared" si="633"/>
        <v>0</v>
      </c>
    </row>
    <row r="636" spans="1:8" ht="14.25" customHeight="1" x14ac:dyDescent="0.3">
      <c r="A636" s="4" t="s">
        <v>47</v>
      </c>
      <c r="B636" s="4" t="s">
        <v>48</v>
      </c>
      <c r="C636" s="3">
        <v>115</v>
      </c>
      <c r="D636" s="3" t="s">
        <v>12</v>
      </c>
      <c r="E636" s="3">
        <v>7</v>
      </c>
      <c r="F636" s="3">
        <v>0</v>
      </c>
      <c r="G636" s="3">
        <f t="shared" ref="G636:H636" si="634">(E636/170)*100</f>
        <v>4.117647058823529</v>
      </c>
      <c r="H636" s="3">
        <f t="shared" si="634"/>
        <v>0</v>
      </c>
    </row>
    <row r="637" spans="1:8" ht="14.25" customHeight="1" x14ac:dyDescent="0.3">
      <c r="A637" s="4" t="s">
        <v>47</v>
      </c>
      <c r="B637" s="4" t="s">
        <v>48</v>
      </c>
      <c r="C637" s="3">
        <v>120</v>
      </c>
      <c r="D637" s="3" t="s">
        <v>12</v>
      </c>
      <c r="E637" s="3">
        <v>5</v>
      </c>
      <c r="F637" s="3">
        <v>0</v>
      </c>
      <c r="G637" s="3">
        <f t="shared" ref="G637:H637" si="635">(E637/170)*100</f>
        <v>2.9411764705882351</v>
      </c>
      <c r="H637" s="3">
        <f t="shared" si="635"/>
        <v>0</v>
      </c>
    </row>
    <row r="638" spans="1:8" ht="14.25" customHeight="1" x14ac:dyDescent="0.3">
      <c r="A638" s="4" t="s">
        <v>47</v>
      </c>
      <c r="B638" s="4" t="s">
        <v>48</v>
      </c>
      <c r="C638" s="3">
        <v>125</v>
      </c>
      <c r="D638" s="3" t="s">
        <v>12</v>
      </c>
      <c r="E638" s="3">
        <v>4</v>
      </c>
      <c r="F638" s="3">
        <v>0</v>
      </c>
      <c r="G638" s="3">
        <f t="shared" ref="G638:H638" si="636">(E638/170)*100</f>
        <v>2.3529411764705883</v>
      </c>
      <c r="H638" s="3">
        <f t="shared" si="636"/>
        <v>0</v>
      </c>
    </row>
    <row r="639" spans="1:8" ht="14.25" customHeight="1" x14ac:dyDescent="0.3">
      <c r="A639" s="4" t="s">
        <v>47</v>
      </c>
      <c r="B639" s="4" t="s">
        <v>48</v>
      </c>
      <c r="C639" s="3">
        <v>130</v>
      </c>
      <c r="D639" s="3" t="s">
        <v>12</v>
      </c>
      <c r="E639" s="3">
        <v>1</v>
      </c>
      <c r="F639" s="3">
        <v>0</v>
      </c>
      <c r="G639" s="3">
        <f t="shared" ref="G639:H639" si="637">(E639/170)*100</f>
        <v>0.58823529411764708</v>
      </c>
      <c r="H639" s="3">
        <f t="shared" si="637"/>
        <v>0</v>
      </c>
    </row>
    <row r="640" spans="1:8" ht="14.25" customHeight="1" x14ac:dyDescent="0.3">
      <c r="A640" s="4" t="s">
        <v>47</v>
      </c>
      <c r="B640" s="4" t="s">
        <v>48</v>
      </c>
      <c r="C640" s="3">
        <v>135</v>
      </c>
      <c r="D640" s="3" t="s">
        <v>12</v>
      </c>
      <c r="E640" s="3">
        <v>1</v>
      </c>
      <c r="F640" s="3">
        <v>0</v>
      </c>
      <c r="G640" s="3">
        <f t="shared" ref="G640:H640" si="638">(E640/170)*100</f>
        <v>0.58823529411764708</v>
      </c>
      <c r="H640" s="3">
        <f t="shared" si="638"/>
        <v>0</v>
      </c>
    </row>
    <row r="641" spans="1:8" ht="14.25" customHeight="1" x14ac:dyDescent="0.3">
      <c r="A641" s="4" t="s">
        <v>47</v>
      </c>
      <c r="B641" s="4" t="s">
        <v>48</v>
      </c>
      <c r="C641" s="3">
        <v>140</v>
      </c>
      <c r="D641" s="3" t="s">
        <v>12</v>
      </c>
      <c r="E641" s="3">
        <v>1</v>
      </c>
      <c r="F641" s="3">
        <v>0</v>
      </c>
      <c r="G641" s="3">
        <f t="shared" ref="G641:H641" si="639">(E641/170)*100</f>
        <v>0.58823529411764708</v>
      </c>
      <c r="H641" s="3">
        <f t="shared" si="639"/>
        <v>0</v>
      </c>
    </row>
    <row r="642" spans="1:8" ht="14.25" customHeight="1" x14ac:dyDescent="0.3">
      <c r="A642" s="4" t="s">
        <v>47</v>
      </c>
      <c r="B642" s="4" t="s">
        <v>48</v>
      </c>
      <c r="C642" s="3">
        <v>145</v>
      </c>
      <c r="D642" s="3" t="s">
        <v>12</v>
      </c>
      <c r="E642" s="3">
        <v>2</v>
      </c>
      <c r="F642" s="3">
        <v>0</v>
      </c>
      <c r="G642" s="3">
        <f t="shared" ref="G642:H642" si="640">(E642/170)*100</f>
        <v>1.1764705882352942</v>
      </c>
      <c r="H642" s="3">
        <f t="shared" si="640"/>
        <v>0</v>
      </c>
    </row>
    <row r="643" spans="1:8" ht="14.25" customHeight="1" x14ac:dyDescent="0.3">
      <c r="A643" s="4" t="s">
        <v>47</v>
      </c>
      <c r="B643" s="4" t="s">
        <v>48</v>
      </c>
      <c r="C643" s="3">
        <v>150</v>
      </c>
      <c r="D643" s="3" t="s">
        <v>12</v>
      </c>
      <c r="E643" s="3">
        <v>0</v>
      </c>
      <c r="F643" s="3">
        <v>0</v>
      </c>
      <c r="G643" s="3">
        <f t="shared" ref="G643:H643" si="641">(E643/170)*100</f>
        <v>0</v>
      </c>
      <c r="H643" s="3">
        <f t="shared" si="641"/>
        <v>0</v>
      </c>
    </row>
    <row r="644" spans="1:8" ht="14.25" customHeight="1" x14ac:dyDescent="0.3">
      <c r="A644" s="4" t="s">
        <v>47</v>
      </c>
      <c r="B644" s="4" t="s">
        <v>48</v>
      </c>
      <c r="C644" s="3">
        <v>155</v>
      </c>
      <c r="D644" s="3" t="s">
        <v>12</v>
      </c>
      <c r="E644" s="3">
        <v>0</v>
      </c>
      <c r="F644" s="3">
        <v>0</v>
      </c>
      <c r="G644" s="3">
        <f t="shared" ref="G644:H644" si="642">(E644/170)*100</f>
        <v>0</v>
      </c>
      <c r="H644" s="3">
        <f t="shared" si="642"/>
        <v>0</v>
      </c>
    </row>
    <row r="645" spans="1:8" ht="14.25" customHeight="1" x14ac:dyDescent="0.3">
      <c r="A645" s="4" t="s">
        <v>47</v>
      </c>
      <c r="B645" s="4" t="s">
        <v>48</v>
      </c>
      <c r="C645" s="3">
        <v>160</v>
      </c>
      <c r="D645" s="3" t="s">
        <v>12</v>
      </c>
      <c r="E645" s="3">
        <v>0</v>
      </c>
      <c r="F645" s="3">
        <v>0</v>
      </c>
      <c r="G645" s="3">
        <f t="shared" ref="G645:H645" si="643">(E645/170)*100</f>
        <v>0</v>
      </c>
      <c r="H645" s="3">
        <f t="shared" si="643"/>
        <v>0</v>
      </c>
    </row>
    <row r="646" spans="1:8" ht="14.25" customHeight="1" x14ac:dyDescent="0.3">
      <c r="A646" s="4" t="s">
        <v>47</v>
      </c>
      <c r="B646" s="4" t="s">
        <v>48</v>
      </c>
      <c r="C646" s="3">
        <v>165</v>
      </c>
      <c r="D646" s="3" t="s">
        <v>12</v>
      </c>
      <c r="E646" s="3">
        <v>0</v>
      </c>
      <c r="F646" s="3">
        <v>0</v>
      </c>
      <c r="G646" s="3">
        <f t="shared" ref="G646:H646" si="644">(E646/170)*100</f>
        <v>0</v>
      </c>
      <c r="H646" s="3">
        <f t="shared" si="644"/>
        <v>0</v>
      </c>
    </row>
    <row r="647" spans="1:8" ht="14.25" customHeight="1" x14ac:dyDescent="0.3">
      <c r="A647" s="4" t="s">
        <v>47</v>
      </c>
      <c r="B647" s="4" t="s">
        <v>48</v>
      </c>
      <c r="C647" s="3">
        <v>170</v>
      </c>
      <c r="D647" s="3" t="s">
        <v>12</v>
      </c>
      <c r="E647" s="3">
        <v>0</v>
      </c>
      <c r="F647" s="3">
        <v>0</v>
      </c>
      <c r="G647" s="3">
        <f t="shared" ref="G647:H647" si="645">(E647/170)*100</f>
        <v>0</v>
      </c>
      <c r="H647" s="3">
        <f t="shared" si="645"/>
        <v>0</v>
      </c>
    </row>
    <row r="648" spans="1:8" ht="14.25" customHeight="1" x14ac:dyDescent="0.3">
      <c r="A648" s="4" t="s">
        <v>47</v>
      </c>
      <c r="B648" s="4" t="s">
        <v>48</v>
      </c>
      <c r="C648" s="3">
        <v>175</v>
      </c>
      <c r="D648" s="3" t="s">
        <v>12</v>
      </c>
      <c r="E648" s="3">
        <v>0</v>
      </c>
      <c r="F648" s="3">
        <v>0</v>
      </c>
      <c r="G648" s="3">
        <f t="shared" ref="G648:H648" si="646">(E648/170)*100</f>
        <v>0</v>
      </c>
      <c r="H648" s="3">
        <f t="shared" si="646"/>
        <v>0</v>
      </c>
    </row>
    <row r="649" spans="1:8" ht="14.25" customHeight="1" x14ac:dyDescent="0.3">
      <c r="A649" s="4" t="s">
        <v>47</v>
      </c>
      <c r="B649" s="4" t="s">
        <v>48</v>
      </c>
      <c r="C649" s="3" t="s">
        <v>14</v>
      </c>
      <c r="D649" s="3" t="s">
        <v>12</v>
      </c>
      <c r="E649" s="3">
        <v>0</v>
      </c>
      <c r="F649" s="3">
        <v>0</v>
      </c>
      <c r="G649" s="3">
        <f t="shared" ref="G649:H649" si="647">(E649/170)*100</f>
        <v>0</v>
      </c>
      <c r="H649" s="3">
        <f t="shared" si="647"/>
        <v>0</v>
      </c>
    </row>
    <row r="650" spans="1:8" ht="14.25" customHeight="1" x14ac:dyDescent="0.3">
      <c r="A650" s="4" t="s">
        <v>49</v>
      </c>
      <c r="B650" s="4" t="s">
        <v>50</v>
      </c>
      <c r="C650" s="3">
        <v>5</v>
      </c>
      <c r="D650" s="3" t="s">
        <v>10</v>
      </c>
      <c r="E650" s="3">
        <v>0</v>
      </c>
      <c r="F650" s="3">
        <v>0</v>
      </c>
      <c r="G650" s="3">
        <f t="shared" ref="G650:H650" si="648">(E650/173)*100</f>
        <v>0</v>
      </c>
      <c r="H650" s="3">
        <f t="shared" si="648"/>
        <v>0</v>
      </c>
    </row>
    <row r="651" spans="1:8" ht="14.25" customHeight="1" x14ac:dyDescent="0.3">
      <c r="A651" s="4" t="s">
        <v>49</v>
      </c>
      <c r="B651" s="4" t="s">
        <v>50</v>
      </c>
      <c r="C651" s="3">
        <v>10</v>
      </c>
      <c r="D651" s="3" t="s">
        <v>10</v>
      </c>
      <c r="E651" s="3">
        <v>0</v>
      </c>
      <c r="F651" s="3">
        <v>0</v>
      </c>
      <c r="G651" s="3">
        <f t="shared" ref="G651:H651" si="649">(E651/173)*100</f>
        <v>0</v>
      </c>
      <c r="H651" s="3">
        <f t="shared" si="649"/>
        <v>0</v>
      </c>
    </row>
    <row r="652" spans="1:8" ht="14.25" customHeight="1" x14ac:dyDescent="0.3">
      <c r="A652" s="4" t="s">
        <v>49</v>
      </c>
      <c r="B652" s="4" t="s">
        <v>50</v>
      </c>
      <c r="C652" s="3">
        <v>15</v>
      </c>
      <c r="D652" s="3" t="s">
        <v>10</v>
      </c>
      <c r="E652" s="3">
        <v>1</v>
      </c>
      <c r="F652" s="3">
        <v>0</v>
      </c>
      <c r="G652" s="3">
        <f t="shared" ref="G652:H652" si="650">(E652/173)*100</f>
        <v>0.57803468208092479</v>
      </c>
      <c r="H652" s="3">
        <f t="shared" si="650"/>
        <v>0</v>
      </c>
    </row>
    <row r="653" spans="1:8" ht="14.25" customHeight="1" x14ac:dyDescent="0.3">
      <c r="A653" s="4" t="s">
        <v>49</v>
      </c>
      <c r="B653" s="4" t="s">
        <v>50</v>
      </c>
      <c r="C653" s="3">
        <v>20</v>
      </c>
      <c r="D653" s="3" t="s">
        <v>10</v>
      </c>
      <c r="E653" s="3">
        <v>2</v>
      </c>
      <c r="F653" s="3">
        <v>0</v>
      </c>
      <c r="G653" s="3">
        <f t="shared" ref="G653:H653" si="651">(E653/173)*100</f>
        <v>1.1560693641618496</v>
      </c>
      <c r="H653" s="3">
        <f t="shared" si="651"/>
        <v>0</v>
      </c>
    </row>
    <row r="654" spans="1:8" ht="14.25" customHeight="1" x14ac:dyDescent="0.3">
      <c r="A654" s="4" t="s">
        <v>49</v>
      </c>
      <c r="B654" s="4" t="s">
        <v>50</v>
      </c>
      <c r="C654" s="3">
        <v>25</v>
      </c>
      <c r="D654" s="3" t="s">
        <v>10</v>
      </c>
      <c r="E654" s="3">
        <v>13</v>
      </c>
      <c r="F654" s="3">
        <v>0</v>
      </c>
      <c r="G654" s="3">
        <f t="shared" ref="G654:H654" si="652">(E654/173)*100</f>
        <v>7.5144508670520231</v>
      </c>
      <c r="H654" s="3">
        <f t="shared" si="652"/>
        <v>0</v>
      </c>
    </row>
    <row r="655" spans="1:8" ht="14.25" customHeight="1" x14ac:dyDescent="0.3">
      <c r="A655" s="4" t="s">
        <v>49</v>
      </c>
      <c r="B655" s="4" t="s">
        <v>50</v>
      </c>
      <c r="C655" s="3">
        <v>30</v>
      </c>
      <c r="D655" s="3" t="s">
        <v>10</v>
      </c>
      <c r="E655" s="3">
        <v>18</v>
      </c>
      <c r="F655" s="3">
        <v>0</v>
      </c>
      <c r="G655" s="3">
        <f t="shared" ref="G655:H655" si="653">(E655/173)*100</f>
        <v>10.404624277456648</v>
      </c>
      <c r="H655" s="3">
        <f t="shared" si="653"/>
        <v>0</v>
      </c>
    </row>
    <row r="656" spans="1:8" ht="14.25" customHeight="1" x14ac:dyDescent="0.3">
      <c r="A656" s="4" t="s">
        <v>49</v>
      </c>
      <c r="B656" s="4" t="s">
        <v>50</v>
      </c>
      <c r="C656" s="3">
        <v>35</v>
      </c>
      <c r="D656" s="3" t="s">
        <v>10</v>
      </c>
      <c r="E656" s="3">
        <v>10</v>
      </c>
      <c r="F656" s="3">
        <v>0</v>
      </c>
      <c r="G656" s="3">
        <f t="shared" ref="G656:H656" si="654">(E656/173)*100</f>
        <v>5.7803468208092488</v>
      </c>
      <c r="H656" s="3">
        <f t="shared" si="654"/>
        <v>0</v>
      </c>
    </row>
    <row r="657" spans="1:8" ht="14.25" customHeight="1" x14ac:dyDescent="0.3">
      <c r="A657" s="4" t="s">
        <v>49</v>
      </c>
      <c r="B657" s="4" t="s">
        <v>50</v>
      </c>
      <c r="C657" s="3">
        <v>40</v>
      </c>
      <c r="D657" s="3" t="s">
        <v>11</v>
      </c>
      <c r="E657" s="3">
        <v>9</v>
      </c>
      <c r="F657" s="3">
        <v>0</v>
      </c>
      <c r="G657" s="3">
        <f t="shared" ref="G657:H657" si="655">(E657/173)*100</f>
        <v>5.202312138728324</v>
      </c>
      <c r="H657" s="3">
        <f t="shared" si="655"/>
        <v>0</v>
      </c>
    </row>
    <row r="658" spans="1:8" ht="14.25" customHeight="1" x14ac:dyDescent="0.3">
      <c r="A658" s="4" t="s">
        <v>49</v>
      </c>
      <c r="B658" s="4" t="s">
        <v>50</v>
      </c>
      <c r="C658" s="3">
        <v>45</v>
      </c>
      <c r="D658" s="3" t="s">
        <v>11</v>
      </c>
      <c r="E658" s="3">
        <v>3</v>
      </c>
      <c r="F658" s="3">
        <v>0</v>
      </c>
      <c r="G658" s="3">
        <f t="shared" ref="G658:H658" si="656">(E658/173)*100</f>
        <v>1.7341040462427744</v>
      </c>
      <c r="H658" s="3">
        <f t="shared" si="656"/>
        <v>0</v>
      </c>
    </row>
    <row r="659" spans="1:8" ht="14.25" customHeight="1" x14ac:dyDescent="0.3">
      <c r="A659" s="4" t="s">
        <v>49</v>
      </c>
      <c r="B659" s="4" t="s">
        <v>50</v>
      </c>
      <c r="C659" s="3">
        <v>50</v>
      </c>
      <c r="D659" s="3" t="s">
        <v>11</v>
      </c>
      <c r="E659" s="3">
        <v>0</v>
      </c>
      <c r="F659" s="3">
        <v>1</v>
      </c>
      <c r="G659" s="3">
        <f t="shared" ref="G659:H659" si="657">(E659/173)*100</f>
        <v>0</v>
      </c>
      <c r="H659" s="3">
        <f t="shared" si="657"/>
        <v>0.57803468208092479</v>
      </c>
    </row>
    <row r="660" spans="1:8" ht="14.25" customHeight="1" x14ac:dyDescent="0.3">
      <c r="A660" s="4" t="s">
        <v>49</v>
      </c>
      <c r="B660" s="4" t="s">
        <v>50</v>
      </c>
      <c r="C660" s="3">
        <v>55</v>
      </c>
      <c r="D660" s="3" t="s">
        <v>11</v>
      </c>
      <c r="E660" s="3">
        <v>2</v>
      </c>
      <c r="F660" s="3">
        <v>0</v>
      </c>
      <c r="G660" s="3">
        <f t="shared" ref="G660:H660" si="658">(E660/173)*100</f>
        <v>1.1560693641618496</v>
      </c>
      <c r="H660" s="3">
        <f t="shared" si="658"/>
        <v>0</v>
      </c>
    </row>
    <row r="661" spans="1:8" ht="14.25" customHeight="1" x14ac:dyDescent="0.3">
      <c r="A661" s="4" t="s">
        <v>49</v>
      </c>
      <c r="B661" s="4" t="s">
        <v>50</v>
      </c>
      <c r="C661" s="3">
        <v>60</v>
      </c>
      <c r="D661" s="3" t="s">
        <v>11</v>
      </c>
      <c r="E661" s="3">
        <v>0</v>
      </c>
      <c r="F661" s="3">
        <v>0</v>
      </c>
      <c r="G661" s="3">
        <f t="shared" ref="G661:H661" si="659">(E661/173)*100</f>
        <v>0</v>
      </c>
      <c r="H661" s="3">
        <f t="shared" si="659"/>
        <v>0</v>
      </c>
    </row>
    <row r="662" spans="1:8" ht="14.25" customHeight="1" x14ac:dyDescent="0.3">
      <c r="A662" s="4" t="s">
        <v>49</v>
      </c>
      <c r="B662" s="4" t="s">
        <v>50</v>
      </c>
      <c r="C662" s="3">
        <v>65</v>
      </c>
      <c r="D662" s="3" t="s">
        <v>11</v>
      </c>
      <c r="E662" s="3">
        <v>4</v>
      </c>
      <c r="F662" s="3">
        <v>1</v>
      </c>
      <c r="G662" s="3">
        <f t="shared" ref="G662:H662" si="660">(E662/173)*100</f>
        <v>2.3121387283236992</v>
      </c>
      <c r="H662" s="3">
        <f t="shared" si="660"/>
        <v>0.57803468208092479</v>
      </c>
    </row>
    <row r="663" spans="1:8" ht="14.25" customHeight="1" x14ac:dyDescent="0.3">
      <c r="A663" s="4" t="s">
        <v>49</v>
      </c>
      <c r="B663" s="4" t="s">
        <v>50</v>
      </c>
      <c r="C663" s="3">
        <v>70</v>
      </c>
      <c r="D663" s="3" t="s">
        <v>11</v>
      </c>
      <c r="E663" s="3">
        <v>4</v>
      </c>
      <c r="F663" s="3">
        <v>0</v>
      </c>
      <c r="G663" s="3">
        <f t="shared" ref="G663:H663" si="661">(E663/173)*100</f>
        <v>2.3121387283236992</v>
      </c>
      <c r="H663" s="3">
        <f t="shared" si="661"/>
        <v>0</v>
      </c>
    </row>
    <row r="664" spans="1:8" ht="14.25" customHeight="1" x14ac:dyDescent="0.3">
      <c r="A664" s="4" t="s">
        <v>49</v>
      </c>
      <c r="B664" s="4" t="s">
        <v>50</v>
      </c>
      <c r="C664" s="3">
        <v>75</v>
      </c>
      <c r="D664" s="3" t="s">
        <v>11</v>
      </c>
      <c r="E664" s="3">
        <v>7</v>
      </c>
      <c r="F664" s="3">
        <v>0</v>
      </c>
      <c r="G664" s="3">
        <f t="shared" ref="G664:H664" si="662">(E664/173)*100</f>
        <v>4.0462427745664744</v>
      </c>
      <c r="H664" s="3">
        <f t="shared" si="662"/>
        <v>0</v>
      </c>
    </row>
    <row r="665" spans="1:8" ht="14.25" customHeight="1" x14ac:dyDescent="0.3">
      <c r="A665" s="4" t="s">
        <v>49</v>
      </c>
      <c r="B665" s="4" t="s">
        <v>50</v>
      </c>
      <c r="C665" s="3">
        <v>80</v>
      </c>
      <c r="D665" s="3" t="s">
        <v>12</v>
      </c>
      <c r="E665" s="3">
        <v>5</v>
      </c>
      <c r="F665" s="3">
        <v>0</v>
      </c>
      <c r="G665" s="3">
        <f t="shared" ref="G665:H665" si="663">(E665/173)*100</f>
        <v>2.8901734104046244</v>
      </c>
      <c r="H665" s="3">
        <f t="shared" si="663"/>
        <v>0</v>
      </c>
    </row>
    <row r="666" spans="1:8" ht="14.25" customHeight="1" x14ac:dyDescent="0.3">
      <c r="A666" s="4" t="s">
        <v>49</v>
      </c>
      <c r="B666" s="4" t="s">
        <v>50</v>
      </c>
      <c r="C666" s="3">
        <v>85</v>
      </c>
      <c r="D666" s="3" t="s">
        <v>12</v>
      </c>
      <c r="E666" s="3">
        <v>15</v>
      </c>
      <c r="F666" s="3">
        <v>1</v>
      </c>
      <c r="G666" s="3">
        <f t="shared" ref="G666:H666" si="664">(E666/173)*100</f>
        <v>8.6705202312138727</v>
      </c>
      <c r="H666" s="3">
        <f t="shared" si="664"/>
        <v>0.57803468208092479</v>
      </c>
    </row>
    <row r="667" spans="1:8" ht="14.25" customHeight="1" x14ac:dyDescent="0.3">
      <c r="A667" s="4" t="s">
        <v>49</v>
      </c>
      <c r="B667" s="4" t="s">
        <v>50</v>
      </c>
      <c r="C667" s="3">
        <v>90</v>
      </c>
      <c r="D667" s="3" t="s">
        <v>12</v>
      </c>
      <c r="E667" s="3">
        <v>8</v>
      </c>
      <c r="F667" s="3">
        <v>1</v>
      </c>
      <c r="G667" s="3">
        <f t="shared" ref="G667:H667" si="665">(E667/173)*100</f>
        <v>4.6242774566473983</v>
      </c>
      <c r="H667" s="3">
        <f t="shared" si="665"/>
        <v>0.57803468208092479</v>
      </c>
    </row>
    <row r="668" spans="1:8" ht="14.25" customHeight="1" x14ac:dyDescent="0.3">
      <c r="A668" s="4" t="s">
        <v>49</v>
      </c>
      <c r="B668" s="4" t="s">
        <v>50</v>
      </c>
      <c r="C668" s="3">
        <v>95</v>
      </c>
      <c r="D668" s="3" t="s">
        <v>12</v>
      </c>
      <c r="E668" s="3">
        <v>12</v>
      </c>
      <c r="F668" s="3">
        <v>0</v>
      </c>
      <c r="G668" s="3">
        <f t="shared" ref="G668:H668" si="666">(E668/173)*100</f>
        <v>6.9364161849710975</v>
      </c>
      <c r="H668" s="3">
        <f t="shared" si="666"/>
        <v>0</v>
      </c>
    </row>
    <row r="669" spans="1:8" ht="14.25" customHeight="1" x14ac:dyDescent="0.3">
      <c r="A669" s="4" t="s">
        <v>49</v>
      </c>
      <c r="B669" s="4" t="s">
        <v>50</v>
      </c>
      <c r="C669" s="3">
        <v>100</v>
      </c>
      <c r="D669" s="3" t="s">
        <v>12</v>
      </c>
      <c r="E669" s="3">
        <v>7</v>
      </c>
      <c r="F669" s="3">
        <v>0</v>
      </c>
      <c r="G669" s="3">
        <f t="shared" ref="G669:H669" si="667">(E669/173)*100</f>
        <v>4.0462427745664744</v>
      </c>
      <c r="H669" s="3">
        <f t="shared" si="667"/>
        <v>0</v>
      </c>
    </row>
    <row r="670" spans="1:8" ht="14.25" customHeight="1" x14ac:dyDescent="0.3">
      <c r="A670" s="4" t="s">
        <v>49</v>
      </c>
      <c r="B670" s="4" t="s">
        <v>50</v>
      </c>
      <c r="C670" s="3">
        <v>105</v>
      </c>
      <c r="D670" s="3" t="s">
        <v>12</v>
      </c>
      <c r="E670" s="3">
        <v>9</v>
      </c>
      <c r="F670" s="3">
        <v>1</v>
      </c>
      <c r="G670" s="3">
        <f t="shared" ref="G670:H670" si="668">(E670/173)*100</f>
        <v>5.202312138728324</v>
      </c>
      <c r="H670" s="3">
        <f t="shared" si="668"/>
        <v>0.57803468208092479</v>
      </c>
    </row>
    <row r="671" spans="1:8" ht="14.25" customHeight="1" x14ac:dyDescent="0.3">
      <c r="A671" s="4" t="s">
        <v>49</v>
      </c>
      <c r="B671" s="4" t="s">
        <v>50</v>
      </c>
      <c r="C671" s="3">
        <v>110</v>
      </c>
      <c r="D671" s="3" t="s">
        <v>12</v>
      </c>
      <c r="E671" s="3">
        <v>7</v>
      </c>
      <c r="F671" s="3">
        <v>0</v>
      </c>
      <c r="G671" s="3">
        <f t="shared" ref="G671:H671" si="669">(E671/173)*100</f>
        <v>4.0462427745664744</v>
      </c>
      <c r="H671" s="3">
        <f t="shared" si="669"/>
        <v>0</v>
      </c>
    </row>
    <row r="672" spans="1:8" ht="14.25" customHeight="1" x14ac:dyDescent="0.3">
      <c r="A672" s="4" t="s">
        <v>49</v>
      </c>
      <c r="B672" s="4" t="s">
        <v>50</v>
      </c>
      <c r="C672" s="3">
        <v>115</v>
      </c>
      <c r="D672" s="3" t="s">
        <v>12</v>
      </c>
      <c r="E672" s="3">
        <v>11</v>
      </c>
      <c r="F672" s="3">
        <v>0</v>
      </c>
      <c r="G672" s="3">
        <f t="shared" ref="G672:H672" si="670">(E672/173)*100</f>
        <v>6.3583815028901727</v>
      </c>
      <c r="H672" s="3">
        <f t="shared" si="670"/>
        <v>0</v>
      </c>
    </row>
    <row r="673" spans="1:8" ht="14.25" customHeight="1" x14ac:dyDescent="0.3">
      <c r="A673" s="4" t="s">
        <v>49</v>
      </c>
      <c r="B673" s="4" t="s">
        <v>50</v>
      </c>
      <c r="C673" s="3">
        <v>120</v>
      </c>
      <c r="D673" s="3" t="s">
        <v>12</v>
      </c>
      <c r="E673" s="3">
        <v>4</v>
      </c>
      <c r="F673" s="3">
        <v>0</v>
      </c>
      <c r="G673" s="3">
        <f t="shared" ref="G673:H673" si="671">(E673/173)*100</f>
        <v>2.3121387283236992</v>
      </c>
      <c r="H673" s="3">
        <f t="shared" si="671"/>
        <v>0</v>
      </c>
    </row>
    <row r="674" spans="1:8" ht="14.25" customHeight="1" x14ac:dyDescent="0.3">
      <c r="A674" s="4" t="s">
        <v>49</v>
      </c>
      <c r="B674" s="4" t="s">
        <v>50</v>
      </c>
      <c r="C674" s="3">
        <v>125</v>
      </c>
      <c r="D674" s="3" t="s">
        <v>12</v>
      </c>
      <c r="E674" s="3">
        <v>3</v>
      </c>
      <c r="F674" s="3">
        <v>0</v>
      </c>
      <c r="G674" s="3">
        <f t="shared" ref="G674:H674" si="672">(E674/173)*100</f>
        <v>1.7341040462427744</v>
      </c>
      <c r="H674" s="3">
        <f t="shared" si="672"/>
        <v>0</v>
      </c>
    </row>
    <row r="675" spans="1:8" ht="14.25" customHeight="1" x14ac:dyDescent="0.3">
      <c r="A675" s="4" t="s">
        <v>49</v>
      </c>
      <c r="B675" s="4" t="s">
        <v>50</v>
      </c>
      <c r="C675" s="3">
        <v>130</v>
      </c>
      <c r="D675" s="3" t="s">
        <v>12</v>
      </c>
      <c r="E675" s="3">
        <v>5</v>
      </c>
      <c r="F675" s="3">
        <v>0</v>
      </c>
      <c r="G675" s="3">
        <f t="shared" ref="G675:H675" si="673">(E675/173)*100</f>
        <v>2.8901734104046244</v>
      </c>
      <c r="H675" s="3">
        <f t="shared" si="673"/>
        <v>0</v>
      </c>
    </row>
    <row r="676" spans="1:8" ht="14.25" customHeight="1" x14ac:dyDescent="0.3">
      <c r="A676" s="4" t="s">
        <v>49</v>
      </c>
      <c r="B676" s="4" t="s">
        <v>50</v>
      </c>
      <c r="C676" s="3">
        <v>135</v>
      </c>
      <c r="D676" s="3" t="s">
        <v>12</v>
      </c>
      <c r="E676" s="3">
        <v>5</v>
      </c>
      <c r="F676" s="3">
        <v>0</v>
      </c>
      <c r="G676" s="3">
        <f t="shared" ref="G676:H676" si="674">(E676/173)*100</f>
        <v>2.8901734104046244</v>
      </c>
      <c r="H676" s="3">
        <f t="shared" si="674"/>
        <v>0</v>
      </c>
    </row>
    <row r="677" spans="1:8" ht="14.25" customHeight="1" x14ac:dyDescent="0.3">
      <c r="A677" s="4" t="s">
        <v>49</v>
      </c>
      <c r="B677" s="4" t="s">
        <v>50</v>
      </c>
      <c r="C677" s="3">
        <v>140</v>
      </c>
      <c r="D677" s="3" t="s">
        <v>12</v>
      </c>
      <c r="E677" s="3">
        <v>1</v>
      </c>
      <c r="F677" s="3">
        <v>0</v>
      </c>
      <c r="G677" s="3">
        <f t="shared" ref="G677:H677" si="675">(E677/173)*100</f>
        <v>0.57803468208092479</v>
      </c>
      <c r="H677" s="3">
        <f t="shared" si="675"/>
        <v>0</v>
      </c>
    </row>
    <row r="678" spans="1:8" ht="14.25" customHeight="1" x14ac:dyDescent="0.3">
      <c r="A678" s="4" t="s">
        <v>49</v>
      </c>
      <c r="B678" s="4" t="s">
        <v>50</v>
      </c>
      <c r="C678" s="3">
        <v>145</v>
      </c>
      <c r="D678" s="3" t="s">
        <v>12</v>
      </c>
      <c r="E678" s="3">
        <v>1</v>
      </c>
      <c r="F678" s="3">
        <v>0</v>
      </c>
      <c r="G678" s="3">
        <f t="shared" ref="G678:H678" si="676">(E678/173)*100</f>
        <v>0.57803468208092479</v>
      </c>
      <c r="H678" s="3">
        <f t="shared" si="676"/>
        <v>0</v>
      </c>
    </row>
    <row r="679" spans="1:8" ht="14.25" customHeight="1" x14ac:dyDescent="0.3">
      <c r="A679" s="4" t="s">
        <v>49</v>
      </c>
      <c r="B679" s="4" t="s">
        <v>50</v>
      </c>
      <c r="C679" s="3">
        <v>150</v>
      </c>
      <c r="D679" s="3" t="s">
        <v>12</v>
      </c>
      <c r="E679" s="3">
        <v>0</v>
      </c>
      <c r="F679" s="3">
        <v>0</v>
      </c>
      <c r="G679" s="3">
        <f t="shared" ref="G679:H679" si="677">(E679/173)*100</f>
        <v>0</v>
      </c>
      <c r="H679" s="3">
        <f t="shared" si="677"/>
        <v>0</v>
      </c>
    </row>
    <row r="680" spans="1:8" ht="14.25" customHeight="1" x14ac:dyDescent="0.3">
      <c r="A680" s="4" t="s">
        <v>49</v>
      </c>
      <c r="B680" s="4" t="s">
        <v>50</v>
      </c>
      <c r="C680" s="3">
        <v>155</v>
      </c>
      <c r="D680" s="3" t="s">
        <v>12</v>
      </c>
      <c r="E680" s="3">
        <v>1</v>
      </c>
      <c r="F680" s="3">
        <v>0</v>
      </c>
      <c r="G680" s="3">
        <f t="shared" ref="G680:H680" si="678">(E680/173)*100</f>
        <v>0.57803468208092479</v>
      </c>
      <c r="H680" s="3">
        <f t="shared" si="678"/>
        <v>0</v>
      </c>
    </row>
    <row r="681" spans="1:8" ht="14.25" customHeight="1" x14ac:dyDescent="0.3">
      <c r="A681" s="4" t="s">
        <v>49</v>
      </c>
      <c r="B681" s="4" t="s">
        <v>50</v>
      </c>
      <c r="C681" s="3">
        <v>160</v>
      </c>
      <c r="D681" s="3" t="s">
        <v>12</v>
      </c>
      <c r="E681" s="3">
        <v>0</v>
      </c>
      <c r="F681" s="3">
        <v>0</v>
      </c>
      <c r="G681" s="3">
        <f t="shared" ref="G681:H681" si="679">(E681/173)*100</f>
        <v>0</v>
      </c>
      <c r="H681" s="3">
        <f t="shared" si="679"/>
        <v>0</v>
      </c>
    </row>
    <row r="682" spans="1:8" ht="14.25" customHeight="1" x14ac:dyDescent="0.3">
      <c r="A682" s="4" t="s">
        <v>49</v>
      </c>
      <c r="B682" s="4" t="s">
        <v>50</v>
      </c>
      <c r="C682" s="3">
        <v>165</v>
      </c>
      <c r="D682" s="3" t="s">
        <v>12</v>
      </c>
      <c r="E682" s="3">
        <v>0</v>
      </c>
      <c r="F682" s="3">
        <v>0</v>
      </c>
      <c r="G682" s="3">
        <f t="shared" ref="G682:H682" si="680">(E682/173)*100</f>
        <v>0</v>
      </c>
      <c r="H682" s="3">
        <f t="shared" si="680"/>
        <v>0</v>
      </c>
    </row>
    <row r="683" spans="1:8" ht="14.25" customHeight="1" x14ac:dyDescent="0.3">
      <c r="A683" s="4" t="s">
        <v>49</v>
      </c>
      <c r="B683" s="4" t="s">
        <v>50</v>
      </c>
      <c r="C683" s="3">
        <v>170</v>
      </c>
      <c r="D683" s="3" t="s">
        <v>12</v>
      </c>
      <c r="E683" s="3">
        <v>0</v>
      </c>
      <c r="F683" s="3">
        <v>0</v>
      </c>
      <c r="G683" s="3">
        <f t="shared" ref="G683:H683" si="681">(E683/173)*100</f>
        <v>0</v>
      </c>
      <c r="H683" s="3">
        <f t="shared" si="681"/>
        <v>0</v>
      </c>
    </row>
    <row r="684" spans="1:8" ht="14.25" customHeight="1" x14ac:dyDescent="0.3">
      <c r="A684" s="4" t="s">
        <v>49</v>
      </c>
      <c r="B684" s="4" t="s">
        <v>50</v>
      </c>
      <c r="C684" s="3">
        <v>175</v>
      </c>
      <c r="D684" s="3" t="s">
        <v>12</v>
      </c>
      <c r="E684" s="3">
        <v>0</v>
      </c>
      <c r="F684" s="3">
        <v>0</v>
      </c>
      <c r="G684" s="3">
        <f t="shared" ref="G684:H684" si="682">(E684/173)*100</f>
        <v>0</v>
      </c>
      <c r="H684" s="3">
        <f t="shared" si="682"/>
        <v>0</v>
      </c>
    </row>
    <row r="685" spans="1:8" ht="14.25" customHeight="1" x14ac:dyDescent="0.3">
      <c r="A685" s="4" t="s">
        <v>49</v>
      </c>
      <c r="B685" s="4" t="s">
        <v>50</v>
      </c>
      <c r="C685" s="3" t="s">
        <v>14</v>
      </c>
      <c r="D685" s="3" t="s">
        <v>12</v>
      </c>
      <c r="E685" s="3">
        <v>1</v>
      </c>
      <c r="F685" s="3">
        <v>0</v>
      </c>
      <c r="G685" s="3">
        <f t="shared" ref="G685:H685" si="683">(E685/173)*100</f>
        <v>0.57803468208092479</v>
      </c>
      <c r="H685" s="3">
        <f t="shared" si="683"/>
        <v>0</v>
      </c>
    </row>
    <row r="686" spans="1:8" ht="14.25" customHeight="1" x14ac:dyDescent="0.3">
      <c r="A686" s="4" t="s">
        <v>51</v>
      </c>
      <c r="B686" s="4" t="s">
        <v>52</v>
      </c>
      <c r="C686" s="3">
        <v>5</v>
      </c>
      <c r="D686" s="3" t="s">
        <v>10</v>
      </c>
      <c r="E686" s="3">
        <v>0</v>
      </c>
      <c r="F686" s="3">
        <v>0</v>
      </c>
      <c r="G686" s="3">
        <f t="shared" ref="G686:H686" si="684">(E686/218)*100</f>
        <v>0</v>
      </c>
      <c r="H686" s="3">
        <f t="shared" si="684"/>
        <v>0</v>
      </c>
    </row>
    <row r="687" spans="1:8" ht="14.25" customHeight="1" x14ac:dyDescent="0.3">
      <c r="A687" s="4" t="s">
        <v>51</v>
      </c>
      <c r="B687" s="4" t="s">
        <v>52</v>
      </c>
      <c r="C687" s="3">
        <v>10</v>
      </c>
      <c r="D687" s="3" t="s">
        <v>10</v>
      </c>
      <c r="E687" s="3">
        <v>0</v>
      </c>
      <c r="F687" s="3">
        <v>0</v>
      </c>
      <c r="G687" s="3">
        <f t="shared" ref="G687:H687" si="685">(E687/218)*100</f>
        <v>0</v>
      </c>
      <c r="H687" s="3">
        <f t="shared" si="685"/>
        <v>0</v>
      </c>
    </row>
    <row r="688" spans="1:8" ht="14.25" customHeight="1" x14ac:dyDescent="0.3">
      <c r="A688" s="4" t="s">
        <v>51</v>
      </c>
      <c r="B688" s="4" t="s">
        <v>52</v>
      </c>
      <c r="C688" s="3">
        <v>15</v>
      </c>
      <c r="D688" s="3" t="s">
        <v>10</v>
      </c>
      <c r="E688" s="3">
        <v>9</v>
      </c>
      <c r="F688" s="3">
        <v>1</v>
      </c>
      <c r="G688" s="3">
        <f t="shared" ref="G688:H688" si="686">(E688/218)*100</f>
        <v>4.1284403669724776</v>
      </c>
      <c r="H688" s="3">
        <f t="shared" si="686"/>
        <v>0.45871559633027525</v>
      </c>
    </row>
    <row r="689" spans="1:8" ht="14.25" customHeight="1" x14ac:dyDescent="0.3">
      <c r="A689" s="4" t="s">
        <v>51</v>
      </c>
      <c r="B689" s="4" t="s">
        <v>52</v>
      </c>
      <c r="C689" s="3">
        <v>20</v>
      </c>
      <c r="D689" s="3" t="s">
        <v>10</v>
      </c>
      <c r="E689" s="3">
        <v>10</v>
      </c>
      <c r="F689" s="3">
        <v>0</v>
      </c>
      <c r="G689" s="3">
        <f t="shared" ref="G689:H689" si="687">(E689/218)*100</f>
        <v>4.5871559633027523</v>
      </c>
      <c r="H689" s="3">
        <f t="shared" si="687"/>
        <v>0</v>
      </c>
    </row>
    <row r="690" spans="1:8" ht="14.25" customHeight="1" x14ac:dyDescent="0.3">
      <c r="A690" s="4" t="s">
        <v>51</v>
      </c>
      <c r="B690" s="4" t="s">
        <v>52</v>
      </c>
      <c r="C690" s="3">
        <v>25</v>
      </c>
      <c r="D690" s="3" t="s">
        <v>10</v>
      </c>
      <c r="E690" s="3">
        <v>29</v>
      </c>
      <c r="F690" s="3">
        <v>2</v>
      </c>
      <c r="G690" s="3">
        <f t="shared" ref="G690:H690" si="688">(E690/218)*100</f>
        <v>13.302752293577983</v>
      </c>
      <c r="H690" s="3">
        <f t="shared" si="688"/>
        <v>0.91743119266055051</v>
      </c>
    </row>
    <row r="691" spans="1:8" ht="14.25" customHeight="1" x14ac:dyDescent="0.3">
      <c r="A691" s="4" t="s">
        <v>51</v>
      </c>
      <c r="B691" s="4" t="s">
        <v>52</v>
      </c>
      <c r="C691" s="3">
        <v>30</v>
      </c>
      <c r="D691" s="3" t="s">
        <v>10</v>
      </c>
      <c r="E691" s="3">
        <v>23</v>
      </c>
      <c r="F691" s="3">
        <v>2</v>
      </c>
      <c r="G691" s="3">
        <f t="shared" ref="G691:H691" si="689">(E691/218)*100</f>
        <v>10.550458715596331</v>
      </c>
      <c r="H691" s="3">
        <f t="shared" si="689"/>
        <v>0.91743119266055051</v>
      </c>
    </row>
    <row r="692" spans="1:8" ht="14.25" customHeight="1" x14ac:dyDescent="0.3">
      <c r="A692" s="4" t="s">
        <v>51</v>
      </c>
      <c r="B692" s="4" t="s">
        <v>52</v>
      </c>
      <c r="C692" s="3">
        <v>35</v>
      </c>
      <c r="D692" s="3" t="s">
        <v>10</v>
      </c>
      <c r="E692" s="3">
        <v>39</v>
      </c>
      <c r="F692" s="3">
        <v>0</v>
      </c>
      <c r="G692" s="3">
        <f t="shared" ref="G692:H692" si="690">(E692/218)*100</f>
        <v>17.889908256880734</v>
      </c>
      <c r="H692" s="3">
        <f t="shared" si="690"/>
        <v>0</v>
      </c>
    </row>
    <row r="693" spans="1:8" ht="14.25" customHeight="1" x14ac:dyDescent="0.3">
      <c r="A693" s="4" t="s">
        <v>51</v>
      </c>
      <c r="B693" s="4" t="s">
        <v>52</v>
      </c>
      <c r="C693" s="3">
        <v>40</v>
      </c>
      <c r="D693" s="3" t="s">
        <v>11</v>
      </c>
      <c r="E693" s="3">
        <v>27</v>
      </c>
      <c r="F693" s="3">
        <v>0</v>
      </c>
      <c r="G693" s="3">
        <f t="shared" ref="G693:H693" si="691">(E693/218)*100</f>
        <v>12.385321100917432</v>
      </c>
      <c r="H693" s="3">
        <f t="shared" si="691"/>
        <v>0</v>
      </c>
    </row>
    <row r="694" spans="1:8" ht="14.25" customHeight="1" x14ac:dyDescent="0.3">
      <c r="A694" s="4" t="s">
        <v>51</v>
      </c>
      <c r="B694" s="4" t="s">
        <v>52</v>
      </c>
      <c r="C694" s="3">
        <v>45</v>
      </c>
      <c r="D694" s="3" t="s">
        <v>11</v>
      </c>
      <c r="E694" s="3">
        <v>10</v>
      </c>
      <c r="F694" s="3">
        <v>0</v>
      </c>
      <c r="G694" s="3">
        <f t="shared" ref="G694:H694" si="692">(E694/218)*100</f>
        <v>4.5871559633027523</v>
      </c>
      <c r="H694" s="3">
        <f t="shared" si="692"/>
        <v>0</v>
      </c>
    </row>
    <row r="695" spans="1:8" ht="14.25" customHeight="1" x14ac:dyDescent="0.3">
      <c r="A695" s="4" t="s">
        <v>51</v>
      </c>
      <c r="B695" s="4" t="s">
        <v>52</v>
      </c>
      <c r="C695" s="3">
        <v>50</v>
      </c>
      <c r="D695" s="3" t="s">
        <v>11</v>
      </c>
      <c r="E695" s="3">
        <v>4</v>
      </c>
      <c r="F695" s="3">
        <v>0</v>
      </c>
      <c r="G695" s="3">
        <f t="shared" ref="G695:H695" si="693">(E695/218)*100</f>
        <v>1.834862385321101</v>
      </c>
      <c r="H695" s="3">
        <f t="shared" si="693"/>
        <v>0</v>
      </c>
    </row>
    <row r="696" spans="1:8" ht="14.25" customHeight="1" x14ac:dyDescent="0.3">
      <c r="A696" s="4" t="s">
        <v>51</v>
      </c>
      <c r="B696" s="4" t="s">
        <v>52</v>
      </c>
      <c r="C696" s="3">
        <v>55</v>
      </c>
      <c r="D696" s="3" t="s">
        <v>11</v>
      </c>
      <c r="E696" s="3">
        <v>5</v>
      </c>
      <c r="F696" s="3">
        <v>1</v>
      </c>
      <c r="G696" s="3">
        <f t="shared" ref="G696:H696" si="694">(E696/218)*100</f>
        <v>2.2935779816513762</v>
      </c>
      <c r="H696" s="3">
        <f t="shared" si="694"/>
        <v>0.45871559633027525</v>
      </c>
    </row>
    <row r="697" spans="1:8" ht="14.25" customHeight="1" x14ac:dyDescent="0.3">
      <c r="A697" s="4" t="s">
        <v>51</v>
      </c>
      <c r="B697" s="4" t="s">
        <v>52</v>
      </c>
      <c r="C697" s="3">
        <v>60</v>
      </c>
      <c r="D697" s="3" t="s">
        <v>11</v>
      </c>
      <c r="E697" s="3">
        <v>1</v>
      </c>
      <c r="F697" s="3">
        <v>0</v>
      </c>
      <c r="G697" s="3">
        <f t="shared" ref="G697:H697" si="695">(E697/218)*100</f>
        <v>0.45871559633027525</v>
      </c>
      <c r="H697" s="3">
        <f t="shared" si="695"/>
        <v>0</v>
      </c>
    </row>
    <row r="698" spans="1:8" ht="14.25" customHeight="1" x14ac:dyDescent="0.3">
      <c r="A698" s="4" t="s">
        <v>51</v>
      </c>
      <c r="B698" s="4" t="s">
        <v>52</v>
      </c>
      <c r="C698" s="3">
        <v>65</v>
      </c>
      <c r="D698" s="3" t="s">
        <v>11</v>
      </c>
      <c r="E698" s="3">
        <v>0</v>
      </c>
      <c r="F698" s="3">
        <v>0</v>
      </c>
      <c r="G698" s="3">
        <f t="shared" ref="G698:H698" si="696">(E698/218)*100</f>
        <v>0</v>
      </c>
      <c r="H698" s="3">
        <f t="shared" si="696"/>
        <v>0</v>
      </c>
    </row>
    <row r="699" spans="1:8" ht="14.25" customHeight="1" x14ac:dyDescent="0.3">
      <c r="A699" s="4" t="s">
        <v>51</v>
      </c>
      <c r="B699" s="4" t="s">
        <v>52</v>
      </c>
      <c r="C699" s="3">
        <v>70</v>
      </c>
      <c r="D699" s="3" t="s">
        <v>11</v>
      </c>
      <c r="E699" s="3">
        <v>0</v>
      </c>
      <c r="F699" s="3">
        <v>0</v>
      </c>
      <c r="G699" s="3">
        <f t="shared" ref="G699:H699" si="697">(E699/218)*100</f>
        <v>0</v>
      </c>
      <c r="H699" s="3">
        <f t="shared" si="697"/>
        <v>0</v>
      </c>
    </row>
    <row r="700" spans="1:8" ht="14.25" customHeight="1" x14ac:dyDescent="0.3">
      <c r="A700" s="4" t="s">
        <v>51</v>
      </c>
      <c r="B700" s="4" t="s">
        <v>52</v>
      </c>
      <c r="C700" s="3">
        <v>75</v>
      </c>
      <c r="D700" s="3" t="s">
        <v>11</v>
      </c>
      <c r="E700" s="3">
        <v>4</v>
      </c>
      <c r="F700" s="3">
        <v>4</v>
      </c>
      <c r="G700" s="3">
        <f t="shared" ref="G700:H700" si="698">(E700/218)*100</f>
        <v>1.834862385321101</v>
      </c>
      <c r="H700" s="3">
        <f t="shared" si="698"/>
        <v>1.834862385321101</v>
      </c>
    </row>
    <row r="701" spans="1:8" ht="14.25" customHeight="1" x14ac:dyDescent="0.3">
      <c r="A701" s="4" t="s">
        <v>51</v>
      </c>
      <c r="B701" s="4" t="s">
        <v>52</v>
      </c>
      <c r="C701" s="3">
        <v>80</v>
      </c>
      <c r="D701" s="3" t="s">
        <v>12</v>
      </c>
      <c r="E701" s="3">
        <v>1</v>
      </c>
      <c r="F701" s="3">
        <v>0</v>
      </c>
      <c r="G701" s="3">
        <f t="shared" ref="G701:H701" si="699">(E701/218)*100</f>
        <v>0.45871559633027525</v>
      </c>
      <c r="H701" s="3">
        <f t="shared" si="699"/>
        <v>0</v>
      </c>
    </row>
    <row r="702" spans="1:8" ht="14.25" customHeight="1" x14ac:dyDescent="0.3">
      <c r="A702" s="4" t="s">
        <v>51</v>
      </c>
      <c r="B702" s="4" t="s">
        <v>52</v>
      </c>
      <c r="C702" s="3">
        <v>85</v>
      </c>
      <c r="D702" s="3" t="s">
        <v>12</v>
      </c>
      <c r="E702" s="3">
        <v>4</v>
      </c>
      <c r="F702" s="3">
        <v>1</v>
      </c>
      <c r="G702" s="3">
        <f t="shared" ref="G702:H702" si="700">(E702/218)*100</f>
        <v>1.834862385321101</v>
      </c>
      <c r="H702" s="3">
        <f t="shared" si="700"/>
        <v>0.45871559633027525</v>
      </c>
    </row>
    <row r="703" spans="1:8" ht="14.25" customHeight="1" x14ac:dyDescent="0.3">
      <c r="A703" s="4" t="s">
        <v>51</v>
      </c>
      <c r="B703" s="4" t="s">
        <v>52</v>
      </c>
      <c r="C703" s="3">
        <v>90</v>
      </c>
      <c r="D703" s="3" t="s">
        <v>12</v>
      </c>
      <c r="E703" s="3">
        <v>3</v>
      </c>
      <c r="F703" s="3">
        <v>0</v>
      </c>
      <c r="G703" s="3">
        <f t="shared" ref="G703:H703" si="701">(E703/218)*100</f>
        <v>1.3761467889908259</v>
      </c>
      <c r="H703" s="3">
        <f t="shared" si="701"/>
        <v>0</v>
      </c>
    </row>
    <row r="704" spans="1:8" ht="14.25" customHeight="1" x14ac:dyDescent="0.3">
      <c r="A704" s="4" t="s">
        <v>51</v>
      </c>
      <c r="B704" s="4" t="s">
        <v>52</v>
      </c>
      <c r="C704" s="3">
        <v>95</v>
      </c>
      <c r="D704" s="3" t="s">
        <v>12</v>
      </c>
      <c r="E704" s="3">
        <v>7</v>
      </c>
      <c r="F704" s="3">
        <v>0</v>
      </c>
      <c r="G704" s="3">
        <f t="shared" ref="G704:H704" si="702">(E704/218)*100</f>
        <v>3.2110091743119269</v>
      </c>
      <c r="H704" s="3">
        <f t="shared" si="702"/>
        <v>0</v>
      </c>
    </row>
    <row r="705" spans="1:8" ht="14.25" customHeight="1" x14ac:dyDescent="0.3">
      <c r="A705" s="4" t="s">
        <v>51</v>
      </c>
      <c r="B705" s="4" t="s">
        <v>52</v>
      </c>
      <c r="C705" s="3">
        <v>100</v>
      </c>
      <c r="D705" s="3" t="s">
        <v>12</v>
      </c>
      <c r="E705" s="3">
        <v>2</v>
      </c>
      <c r="F705" s="3">
        <v>0</v>
      </c>
      <c r="G705" s="3">
        <f t="shared" ref="G705:H705" si="703">(E705/218)*100</f>
        <v>0.91743119266055051</v>
      </c>
      <c r="H705" s="3">
        <f t="shared" si="703"/>
        <v>0</v>
      </c>
    </row>
    <row r="706" spans="1:8" ht="14.25" customHeight="1" x14ac:dyDescent="0.3">
      <c r="A706" s="4" t="s">
        <v>51</v>
      </c>
      <c r="B706" s="4" t="s">
        <v>52</v>
      </c>
      <c r="C706" s="3">
        <v>105</v>
      </c>
      <c r="D706" s="3" t="s">
        <v>12</v>
      </c>
      <c r="E706" s="3">
        <v>3</v>
      </c>
      <c r="F706" s="3">
        <v>0</v>
      </c>
      <c r="G706" s="3">
        <f t="shared" ref="G706:H706" si="704">(E706/218)*100</f>
        <v>1.3761467889908259</v>
      </c>
      <c r="H706" s="3">
        <f t="shared" si="704"/>
        <v>0</v>
      </c>
    </row>
    <row r="707" spans="1:8" ht="14.25" customHeight="1" x14ac:dyDescent="0.3">
      <c r="A707" s="4" t="s">
        <v>51</v>
      </c>
      <c r="B707" s="4" t="s">
        <v>52</v>
      </c>
      <c r="C707" s="3">
        <v>110</v>
      </c>
      <c r="D707" s="3" t="s">
        <v>12</v>
      </c>
      <c r="E707" s="3">
        <v>10</v>
      </c>
      <c r="F707" s="3">
        <v>1</v>
      </c>
      <c r="G707" s="3">
        <f t="shared" ref="G707:H707" si="705">(E707/218)*100</f>
        <v>4.5871559633027523</v>
      </c>
      <c r="H707" s="3">
        <f t="shared" si="705"/>
        <v>0.45871559633027525</v>
      </c>
    </row>
    <row r="708" spans="1:8" ht="14.25" customHeight="1" x14ac:dyDescent="0.3">
      <c r="A708" s="4" t="s">
        <v>51</v>
      </c>
      <c r="B708" s="4" t="s">
        <v>52</v>
      </c>
      <c r="C708" s="3">
        <v>115</v>
      </c>
      <c r="D708" s="3" t="s">
        <v>12</v>
      </c>
      <c r="E708" s="3">
        <v>2</v>
      </c>
      <c r="F708" s="3">
        <v>0</v>
      </c>
      <c r="G708" s="3">
        <f t="shared" ref="G708:H708" si="706">(E708/218)*100</f>
        <v>0.91743119266055051</v>
      </c>
      <c r="H708" s="3">
        <f t="shared" si="706"/>
        <v>0</v>
      </c>
    </row>
    <row r="709" spans="1:8" ht="14.25" customHeight="1" x14ac:dyDescent="0.3">
      <c r="A709" s="4" t="s">
        <v>51</v>
      </c>
      <c r="B709" s="4" t="s">
        <v>52</v>
      </c>
      <c r="C709" s="3">
        <v>120</v>
      </c>
      <c r="D709" s="3" t="s">
        <v>12</v>
      </c>
      <c r="E709" s="3">
        <v>3</v>
      </c>
      <c r="F709" s="3">
        <v>0</v>
      </c>
      <c r="G709" s="3">
        <f t="shared" ref="G709:H709" si="707">(E709/218)*100</f>
        <v>1.3761467889908259</v>
      </c>
      <c r="H709" s="3">
        <f t="shared" si="707"/>
        <v>0</v>
      </c>
    </row>
    <row r="710" spans="1:8" ht="14.25" customHeight="1" x14ac:dyDescent="0.3">
      <c r="A710" s="4" t="s">
        <v>51</v>
      </c>
      <c r="B710" s="4" t="s">
        <v>52</v>
      </c>
      <c r="C710" s="3">
        <v>125</v>
      </c>
      <c r="D710" s="3" t="s">
        <v>12</v>
      </c>
      <c r="E710" s="3">
        <v>4</v>
      </c>
      <c r="F710" s="3">
        <v>0</v>
      </c>
      <c r="G710" s="3">
        <f t="shared" ref="G710:H710" si="708">(E710/218)*100</f>
        <v>1.834862385321101</v>
      </c>
      <c r="H710" s="3">
        <f t="shared" si="708"/>
        <v>0</v>
      </c>
    </row>
    <row r="711" spans="1:8" ht="14.25" customHeight="1" x14ac:dyDescent="0.3">
      <c r="A711" s="4" t="s">
        <v>51</v>
      </c>
      <c r="B711" s="4" t="s">
        <v>52</v>
      </c>
      <c r="C711" s="3">
        <v>130</v>
      </c>
      <c r="D711" s="3" t="s">
        <v>12</v>
      </c>
      <c r="E711" s="3">
        <v>1</v>
      </c>
      <c r="F711" s="3">
        <v>0</v>
      </c>
      <c r="G711" s="3">
        <f t="shared" ref="G711:H711" si="709">(E711/218)*100</f>
        <v>0.45871559633027525</v>
      </c>
      <c r="H711" s="3">
        <f t="shared" si="709"/>
        <v>0</v>
      </c>
    </row>
    <row r="712" spans="1:8" ht="14.25" customHeight="1" x14ac:dyDescent="0.3">
      <c r="A712" s="4" t="s">
        <v>51</v>
      </c>
      <c r="B712" s="4" t="s">
        <v>52</v>
      </c>
      <c r="C712" s="3">
        <v>135</v>
      </c>
      <c r="D712" s="3" t="s">
        <v>12</v>
      </c>
      <c r="E712" s="3">
        <v>1</v>
      </c>
      <c r="F712" s="3">
        <v>0</v>
      </c>
      <c r="G712" s="3">
        <f t="shared" ref="G712:H712" si="710">(E712/218)*100</f>
        <v>0.45871559633027525</v>
      </c>
      <c r="H712" s="3">
        <f t="shared" si="710"/>
        <v>0</v>
      </c>
    </row>
    <row r="713" spans="1:8" ht="14.25" customHeight="1" x14ac:dyDescent="0.3">
      <c r="A713" s="4" t="s">
        <v>51</v>
      </c>
      <c r="B713" s="4" t="s">
        <v>52</v>
      </c>
      <c r="C713" s="3">
        <v>140</v>
      </c>
      <c r="D713" s="3" t="s">
        <v>12</v>
      </c>
      <c r="E713" s="3">
        <v>1</v>
      </c>
      <c r="F713" s="3">
        <v>0</v>
      </c>
      <c r="G713" s="3">
        <f t="shared" ref="G713:H713" si="711">(E713/218)*100</f>
        <v>0.45871559633027525</v>
      </c>
      <c r="H713" s="3">
        <f t="shared" si="711"/>
        <v>0</v>
      </c>
    </row>
    <row r="714" spans="1:8" ht="14.25" customHeight="1" x14ac:dyDescent="0.3">
      <c r="A714" s="4" t="s">
        <v>51</v>
      </c>
      <c r="B714" s="4" t="s">
        <v>52</v>
      </c>
      <c r="C714" s="3">
        <v>145</v>
      </c>
      <c r="D714" s="3" t="s">
        <v>12</v>
      </c>
      <c r="E714" s="3">
        <v>1</v>
      </c>
      <c r="F714" s="3">
        <v>0</v>
      </c>
      <c r="G714" s="3">
        <f t="shared" ref="G714:H714" si="712">(E714/218)*100</f>
        <v>0.45871559633027525</v>
      </c>
      <c r="H714" s="3">
        <f t="shared" si="712"/>
        <v>0</v>
      </c>
    </row>
    <row r="715" spans="1:8" ht="14.25" customHeight="1" x14ac:dyDescent="0.3">
      <c r="A715" s="4" t="s">
        <v>51</v>
      </c>
      <c r="B715" s="4" t="s">
        <v>52</v>
      </c>
      <c r="C715" s="3">
        <v>150</v>
      </c>
      <c r="D715" s="3" t="s">
        <v>12</v>
      </c>
      <c r="E715" s="3">
        <v>1</v>
      </c>
      <c r="F715" s="3">
        <v>0</v>
      </c>
      <c r="G715" s="3">
        <f t="shared" ref="G715:H715" si="713">(E715/218)*100</f>
        <v>0.45871559633027525</v>
      </c>
      <c r="H715" s="3">
        <f t="shared" si="713"/>
        <v>0</v>
      </c>
    </row>
    <row r="716" spans="1:8" ht="14.25" customHeight="1" x14ac:dyDescent="0.3">
      <c r="A716" s="4" t="s">
        <v>51</v>
      </c>
      <c r="B716" s="4" t="s">
        <v>52</v>
      </c>
      <c r="C716" s="3">
        <v>155</v>
      </c>
      <c r="D716" s="3" t="s">
        <v>12</v>
      </c>
      <c r="E716" s="3">
        <v>1</v>
      </c>
      <c r="F716" s="3">
        <v>0</v>
      </c>
      <c r="G716" s="3">
        <f t="shared" ref="G716:H716" si="714">(E716/218)*100</f>
        <v>0.45871559633027525</v>
      </c>
      <c r="H716" s="3">
        <f t="shared" si="714"/>
        <v>0</v>
      </c>
    </row>
    <row r="717" spans="1:8" ht="14.25" customHeight="1" x14ac:dyDescent="0.3">
      <c r="A717" s="4" t="s">
        <v>51</v>
      </c>
      <c r="B717" s="4" t="s">
        <v>52</v>
      </c>
      <c r="C717" s="3">
        <v>160</v>
      </c>
      <c r="D717" s="3" t="s">
        <v>12</v>
      </c>
      <c r="E717" s="3">
        <v>0</v>
      </c>
      <c r="F717" s="3">
        <v>0</v>
      </c>
      <c r="G717" s="3">
        <f t="shared" ref="G717:H717" si="715">(E717/218)*100</f>
        <v>0</v>
      </c>
      <c r="H717" s="3">
        <f t="shared" si="715"/>
        <v>0</v>
      </c>
    </row>
    <row r="718" spans="1:8" ht="14.25" customHeight="1" x14ac:dyDescent="0.3">
      <c r="A718" s="4" t="s">
        <v>51</v>
      </c>
      <c r="B718" s="4" t="s">
        <v>52</v>
      </c>
      <c r="C718" s="3">
        <v>165</v>
      </c>
      <c r="D718" s="3" t="s">
        <v>12</v>
      </c>
      <c r="E718" s="3">
        <v>0</v>
      </c>
      <c r="F718" s="3">
        <v>0</v>
      </c>
      <c r="G718" s="3">
        <f t="shared" ref="G718:H718" si="716">(E718/218)*100</f>
        <v>0</v>
      </c>
      <c r="H718" s="3">
        <f t="shared" si="716"/>
        <v>0</v>
      </c>
    </row>
    <row r="719" spans="1:8" ht="14.25" customHeight="1" x14ac:dyDescent="0.3">
      <c r="A719" s="4" t="s">
        <v>51</v>
      </c>
      <c r="B719" s="4" t="s">
        <v>52</v>
      </c>
      <c r="C719" s="3">
        <v>170</v>
      </c>
      <c r="D719" s="3" t="s">
        <v>12</v>
      </c>
      <c r="E719" s="3">
        <v>0</v>
      </c>
      <c r="F719" s="3">
        <v>0</v>
      </c>
      <c r="G719" s="3">
        <f t="shared" ref="G719:H719" si="717">(E719/218)*100</f>
        <v>0</v>
      </c>
      <c r="H719" s="3">
        <f t="shared" si="717"/>
        <v>0</v>
      </c>
    </row>
    <row r="720" spans="1:8" ht="14.25" customHeight="1" x14ac:dyDescent="0.3">
      <c r="A720" s="4" t="s">
        <v>51</v>
      </c>
      <c r="B720" s="4" t="s">
        <v>52</v>
      </c>
      <c r="C720" s="3">
        <v>175</v>
      </c>
      <c r="D720" s="3" t="s">
        <v>12</v>
      </c>
      <c r="E720" s="3">
        <v>0</v>
      </c>
      <c r="F720" s="3">
        <v>0</v>
      </c>
      <c r="G720" s="3">
        <f t="shared" ref="G720:H720" si="718">(E720/218)*100</f>
        <v>0</v>
      </c>
      <c r="H720" s="3">
        <f t="shared" si="718"/>
        <v>0</v>
      </c>
    </row>
    <row r="721" spans="1:8" ht="14.25" customHeight="1" x14ac:dyDescent="0.3">
      <c r="A721" s="4" t="s">
        <v>51</v>
      </c>
      <c r="B721" s="4" t="s">
        <v>52</v>
      </c>
      <c r="C721" s="3" t="s">
        <v>14</v>
      </c>
      <c r="D721" s="3" t="s">
        <v>12</v>
      </c>
      <c r="E721" s="3">
        <v>0</v>
      </c>
      <c r="F721" s="3">
        <v>0</v>
      </c>
      <c r="G721" s="3">
        <f t="shared" ref="G721:H721" si="719">(E721/218)*100</f>
        <v>0</v>
      </c>
      <c r="H721" s="3">
        <f t="shared" si="719"/>
        <v>0</v>
      </c>
    </row>
    <row r="722" spans="1:8" ht="14.25" customHeight="1" x14ac:dyDescent="0.3">
      <c r="A722" s="4" t="s">
        <v>53</v>
      </c>
      <c r="B722" s="4" t="s">
        <v>54</v>
      </c>
      <c r="C722" s="3">
        <v>5</v>
      </c>
      <c r="D722" s="3" t="s">
        <v>10</v>
      </c>
      <c r="E722" s="3">
        <v>0</v>
      </c>
      <c r="F722" s="3">
        <v>0</v>
      </c>
      <c r="G722" s="3">
        <f t="shared" ref="G722:H722" si="720">(E722/199)*100</f>
        <v>0</v>
      </c>
      <c r="H722" s="3">
        <f t="shared" si="720"/>
        <v>0</v>
      </c>
    </row>
    <row r="723" spans="1:8" ht="14.25" customHeight="1" x14ac:dyDescent="0.3">
      <c r="A723" s="4" t="s">
        <v>53</v>
      </c>
      <c r="B723" s="4" t="s">
        <v>54</v>
      </c>
      <c r="C723" s="3">
        <v>10</v>
      </c>
      <c r="D723" s="3" t="s">
        <v>10</v>
      </c>
      <c r="E723" s="3">
        <v>0</v>
      </c>
      <c r="F723" s="3">
        <v>0</v>
      </c>
      <c r="G723" s="3">
        <f t="shared" ref="G723:H723" si="721">(E723/199)*100</f>
        <v>0</v>
      </c>
      <c r="H723" s="3">
        <f t="shared" si="721"/>
        <v>0</v>
      </c>
    </row>
    <row r="724" spans="1:8" ht="14.25" customHeight="1" x14ac:dyDescent="0.3">
      <c r="A724" s="4" t="s">
        <v>53</v>
      </c>
      <c r="B724" s="4" t="s">
        <v>54</v>
      </c>
      <c r="C724" s="3">
        <v>15</v>
      </c>
      <c r="D724" s="3" t="s">
        <v>10</v>
      </c>
      <c r="E724" s="3">
        <v>0</v>
      </c>
      <c r="F724" s="3">
        <v>0</v>
      </c>
      <c r="G724" s="3">
        <f t="shared" ref="G724:H724" si="722">(E724/199)*100</f>
        <v>0</v>
      </c>
      <c r="H724" s="3">
        <f t="shared" si="722"/>
        <v>0</v>
      </c>
    </row>
    <row r="725" spans="1:8" ht="14.25" customHeight="1" x14ac:dyDescent="0.3">
      <c r="A725" s="4" t="s">
        <v>53</v>
      </c>
      <c r="B725" s="4" t="s">
        <v>54</v>
      </c>
      <c r="C725" s="3">
        <v>20</v>
      </c>
      <c r="D725" s="3" t="s">
        <v>10</v>
      </c>
      <c r="E725" s="3">
        <v>2</v>
      </c>
      <c r="F725" s="3">
        <v>0</v>
      </c>
      <c r="G725" s="3">
        <f t="shared" ref="G725:H725" si="723">(E725/199)*100</f>
        <v>1.0050251256281406</v>
      </c>
      <c r="H725" s="3">
        <f t="shared" si="723"/>
        <v>0</v>
      </c>
    </row>
    <row r="726" spans="1:8" ht="14.25" customHeight="1" x14ac:dyDescent="0.3">
      <c r="A726" s="4" t="s">
        <v>53</v>
      </c>
      <c r="B726" s="4" t="s">
        <v>54</v>
      </c>
      <c r="C726" s="3">
        <v>25</v>
      </c>
      <c r="D726" s="3" t="s">
        <v>10</v>
      </c>
      <c r="E726" s="3">
        <v>2</v>
      </c>
      <c r="F726" s="3">
        <v>0</v>
      </c>
      <c r="G726" s="3">
        <f t="shared" ref="G726:H726" si="724">(E726/199)*100</f>
        <v>1.0050251256281406</v>
      </c>
      <c r="H726" s="3">
        <f t="shared" si="724"/>
        <v>0</v>
      </c>
    </row>
    <row r="727" spans="1:8" ht="14.25" customHeight="1" x14ac:dyDescent="0.3">
      <c r="A727" s="4" t="s">
        <v>53</v>
      </c>
      <c r="B727" s="4" t="s">
        <v>54</v>
      </c>
      <c r="C727" s="3">
        <v>30</v>
      </c>
      <c r="D727" s="3" t="s">
        <v>10</v>
      </c>
      <c r="E727" s="3">
        <v>2</v>
      </c>
      <c r="F727" s="3">
        <v>0</v>
      </c>
      <c r="G727" s="3">
        <f t="shared" ref="G727:H727" si="725">(E727/199)*100</f>
        <v>1.0050251256281406</v>
      </c>
      <c r="H727" s="3">
        <f t="shared" si="725"/>
        <v>0</v>
      </c>
    </row>
    <row r="728" spans="1:8" ht="14.25" customHeight="1" x14ac:dyDescent="0.3">
      <c r="A728" s="4" t="s">
        <v>53</v>
      </c>
      <c r="B728" s="4" t="s">
        <v>54</v>
      </c>
      <c r="C728" s="3">
        <v>35</v>
      </c>
      <c r="D728" s="3" t="s">
        <v>10</v>
      </c>
      <c r="E728" s="3">
        <v>1</v>
      </c>
      <c r="F728" s="3">
        <v>0</v>
      </c>
      <c r="G728" s="3">
        <f t="shared" ref="G728:H728" si="726">(E728/199)*100</f>
        <v>0.50251256281407031</v>
      </c>
      <c r="H728" s="3">
        <f t="shared" si="726"/>
        <v>0</v>
      </c>
    </row>
    <row r="729" spans="1:8" ht="14.25" customHeight="1" x14ac:dyDescent="0.3">
      <c r="A729" s="4" t="s">
        <v>53</v>
      </c>
      <c r="B729" s="4" t="s">
        <v>54</v>
      </c>
      <c r="C729" s="3">
        <v>40</v>
      </c>
      <c r="D729" s="3" t="s">
        <v>11</v>
      </c>
      <c r="E729" s="3">
        <v>1</v>
      </c>
      <c r="F729" s="3">
        <v>0</v>
      </c>
      <c r="G729" s="3">
        <f t="shared" ref="G729:H729" si="727">(E729/199)*100</f>
        <v>0.50251256281407031</v>
      </c>
      <c r="H729" s="3">
        <f t="shared" si="727"/>
        <v>0</v>
      </c>
    </row>
    <row r="730" spans="1:8" ht="14.25" customHeight="1" x14ac:dyDescent="0.3">
      <c r="A730" s="4" t="s">
        <v>53</v>
      </c>
      <c r="B730" s="4" t="s">
        <v>54</v>
      </c>
      <c r="C730" s="3">
        <v>45</v>
      </c>
      <c r="D730" s="3" t="s">
        <v>11</v>
      </c>
      <c r="E730" s="3">
        <v>4</v>
      </c>
      <c r="F730" s="3">
        <v>0</v>
      </c>
      <c r="G730" s="3">
        <f t="shared" ref="G730:H730" si="728">(E730/199)*100</f>
        <v>2.0100502512562812</v>
      </c>
      <c r="H730" s="3">
        <f t="shared" si="728"/>
        <v>0</v>
      </c>
    </row>
    <row r="731" spans="1:8" ht="14.25" customHeight="1" x14ac:dyDescent="0.3">
      <c r="A731" s="4" t="s">
        <v>53</v>
      </c>
      <c r="B731" s="4" t="s">
        <v>54</v>
      </c>
      <c r="C731" s="3">
        <v>50</v>
      </c>
      <c r="D731" s="3" t="s">
        <v>11</v>
      </c>
      <c r="E731" s="3">
        <v>3</v>
      </c>
      <c r="F731" s="3">
        <v>0</v>
      </c>
      <c r="G731" s="3">
        <f t="shared" ref="G731:H731" si="729">(E731/199)*100</f>
        <v>1.5075376884422109</v>
      </c>
      <c r="H731" s="3">
        <f t="shared" si="729"/>
        <v>0</v>
      </c>
    </row>
    <row r="732" spans="1:8" ht="14.25" customHeight="1" x14ac:dyDescent="0.3">
      <c r="A732" s="4" t="s">
        <v>53</v>
      </c>
      <c r="B732" s="4" t="s">
        <v>54</v>
      </c>
      <c r="C732" s="3">
        <v>55</v>
      </c>
      <c r="D732" s="3" t="s">
        <v>11</v>
      </c>
      <c r="E732" s="3">
        <v>2</v>
      </c>
      <c r="F732" s="3">
        <v>0</v>
      </c>
      <c r="G732" s="3">
        <f t="shared" ref="G732:H732" si="730">(E732/199)*100</f>
        <v>1.0050251256281406</v>
      </c>
      <c r="H732" s="3">
        <f t="shared" si="730"/>
        <v>0</v>
      </c>
    </row>
    <row r="733" spans="1:8" ht="14.25" customHeight="1" x14ac:dyDescent="0.3">
      <c r="A733" s="4" t="s">
        <v>53</v>
      </c>
      <c r="B733" s="4" t="s">
        <v>54</v>
      </c>
      <c r="C733" s="3">
        <v>60</v>
      </c>
      <c r="D733" s="3" t="s">
        <v>11</v>
      </c>
      <c r="E733" s="3">
        <v>1</v>
      </c>
      <c r="F733" s="3">
        <v>0</v>
      </c>
      <c r="G733" s="3">
        <f t="shared" ref="G733:H733" si="731">(E733/199)*100</f>
        <v>0.50251256281407031</v>
      </c>
      <c r="H733" s="3">
        <f t="shared" si="731"/>
        <v>0</v>
      </c>
    </row>
    <row r="734" spans="1:8" ht="14.25" customHeight="1" x14ac:dyDescent="0.3">
      <c r="A734" s="4" t="s">
        <v>53</v>
      </c>
      <c r="B734" s="4" t="s">
        <v>54</v>
      </c>
      <c r="C734" s="3">
        <v>65</v>
      </c>
      <c r="D734" s="3" t="s">
        <v>11</v>
      </c>
      <c r="E734" s="3">
        <v>1</v>
      </c>
      <c r="F734" s="3">
        <v>1</v>
      </c>
      <c r="G734" s="3">
        <f t="shared" ref="G734:H734" si="732">(E734/199)*100</f>
        <v>0.50251256281407031</v>
      </c>
      <c r="H734" s="3">
        <f t="shared" si="732"/>
        <v>0.50251256281407031</v>
      </c>
    </row>
    <row r="735" spans="1:8" ht="14.25" customHeight="1" x14ac:dyDescent="0.3">
      <c r="A735" s="4" t="s">
        <v>53</v>
      </c>
      <c r="B735" s="4" t="s">
        <v>54</v>
      </c>
      <c r="C735" s="3">
        <v>70</v>
      </c>
      <c r="D735" s="3" t="s">
        <v>11</v>
      </c>
      <c r="E735" s="3">
        <v>1</v>
      </c>
      <c r="F735" s="3">
        <v>1</v>
      </c>
      <c r="G735" s="3">
        <f t="shared" ref="G735:H735" si="733">(E735/199)*100</f>
        <v>0.50251256281407031</v>
      </c>
      <c r="H735" s="3">
        <f t="shared" si="733"/>
        <v>0.50251256281407031</v>
      </c>
    </row>
    <row r="736" spans="1:8" ht="14.25" customHeight="1" x14ac:dyDescent="0.3">
      <c r="A736" s="4" t="s">
        <v>53</v>
      </c>
      <c r="B736" s="4" t="s">
        <v>54</v>
      </c>
      <c r="C736" s="3">
        <v>75</v>
      </c>
      <c r="D736" s="3" t="s">
        <v>11</v>
      </c>
      <c r="E736" s="3">
        <v>1</v>
      </c>
      <c r="F736" s="3">
        <v>0</v>
      </c>
      <c r="G736" s="3">
        <f t="shared" ref="G736:H736" si="734">(E736/199)*100</f>
        <v>0.50251256281407031</v>
      </c>
      <c r="H736" s="3">
        <f t="shared" si="734"/>
        <v>0</v>
      </c>
    </row>
    <row r="737" spans="1:8" ht="14.25" customHeight="1" x14ac:dyDescent="0.3">
      <c r="A737" s="4" t="s">
        <v>53</v>
      </c>
      <c r="B737" s="4" t="s">
        <v>54</v>
      </c>
      <c r="C737" s="3">
        <v>80</v>
      </c>
      <c r="D737" s="3" t="s">
        <v>12</v>
      </c>
      <c r="E737" s="3">
        <v>0</v>
      </c>
      <c r="F737" s="3">
        <v>1</v>
      </c>
      <c r="G737" s="3">
        <f t="shared" ref="G737:H737" si="735">(E737/199)*100</f>
        <v>0</v>
      </c>
      <c r="H737" s="3">
        <f t="shared" si="735"/>
        <v>0.50251256281407031</v>
      </c>
    </row>
    <row r="738" spans="1:8" ht="14.25" customHeight="1" x14ac:dyDescent="0.3">
      <c r="A738" s="4" t="s">
        <v>53</v>
      </c>
      <c r="B738" s="4" t="s">
        <v>54</v>
      </c>
      <c r="C738" s="3">
        <v>85</v>
      </c>
      <c r="D738" s="3" t="s">
        <v>12</v>
      </c>
      <c r="E738" s="3">
        <v>3</v>
      </c>
      <c r="F738" s="3">
        <v>0</v>
      </c>
      <c r="G738" s="3">
        <f t="shared" ref="G738:H738" si="736">(E738/199)*100</f>
        <v>1.5075376884422109</v>
      </c>
      <c r="H738" s="3">
        <f t="shared" si="736"/>
        <v>0</v>
      </c>
    </row>
    <row r="739" spans="1:8" ht="14.25" customHeight="1" x14ac:dyDescent="0.3">
      <c r="A739" s="4" t="s">
        <v>53</v>
      </c>
      <c r="B739" s="4" t="s">
        <v>54</v>
      </c>
      <c r="C739" s="3">
        <v>90</v>
      </c>
      <c r="D739" s="3" t="s">
        <v>12</v>
      </c>
      <c r="E739" s="3">
        <v>4</v>
      </c>
      <c r="F739" s="3">
        <v>0</v>
      </c>
      <c r="G739" s="3">
        <f t="shared" ref="G739:H739" si="737">(E739/199)*100</f>
        <v>2.0100502512562812</v>
      </c>
      <c r="H739" s="3">
        <f t="shared" si="737"/>
        <v>0</v>
      </c>
    </row>
    <row r="740" spans="1:8" ht="14.25" customHeight="1" x14ac:dyDescent="0.3">
      <c r="A740" s="4" t="s">
        <v>53</v>
      </c>
      <c r="B740" s="4" t="s">
        <v>54</v>
      </c>
      <c r="C740" s="3">
        <v>95</v>
      </c>
      <c r="D740" s="3" t="s">
        <v>12</v>
      </c>
      <c r="E740" s="3">
        <v>4</v>
      </c>
      <c r="F740" s="3">
        <v>0</v>
      </c>
      <c r="G740" s="3">
        <f t="shared" ref="G740:H740" si="738">(E740/199)*100</f>
        <v>2.0100502512562812</v>
      </c>
      <c r="H740" s="3">
        <f t="shared" si="738"/>
        <v>0</v>
      </c>
    </row>
    <row r="741" spans="1:8" ht="14.25" customHeight="1" x14ac:dyDescent="0.3">
      <c r="A741" s="4" t="s">
        <v>53</v>
      </c>
      <c r="B741" s="4" t="s">
        <v>54</v>
      </c>
      <c r="C741" s="3">
        <v>100</v>
      </c>
      <c r="D741" s="3" t="s">
        <v>12</v>
      </c>
      <c r="E741" s="3">
        <v>5</v>
      </c>
      <c r="F741" s="3">
        <v>1</v>
      </c>
      <c r="G741" s="3">
        <f t="shared" ref="G741:H741" si="739">(E741/199)*100</f>
        <v>2.512562814070352</v>
      </c>
      <c r="H741" s="3">
        <f t="shared" si="739"/>
        <v>0.50251256281407031</v>
      </c>
    </row>
    <row r="742" spans="1:8" ht="14.25" customHeight="1" x14ac:dyDescent="0.3">
      <c r="A742" s="4" t="s">
        <v>53</v>
      </c>
      <c r="B742" s="4" t="s">
        <v>54</v>
      </c>
      <c r="C742" s="3">
        <v>105</v>
      </c>
      <c r="D742" s="3" t="s">
        <v>12</v>
      </c>
      <c r="E742" s="3">
        <v>3</v>
      </c>
      <c r="F742" s="3">
        <v>3</v>
      </c>
      <c r="G742" s="3">
        <f t="shared" ref="G742:H742" si="740">(E742/199)*100</f>
        <v>1.5075376884422109</v>
      </c>
      <c r="H742" s="3">
        <f t="shared" si="740"/>
        <v>1.5075376884422109</v>
      </c>
    </row>
    <row r="743" spans="1:8" ht="14.25" customHeight="1" x14ac:dyDescent="0.3">
      <c r="A743" s="4" t="s">
        <v>53</v>
      </c>
      <c r="B743" s="4" t="s">
        <v>54</v>
      </c>
      <c r="C743" s="3">
        <v>110</v>
      </c>
      <c r="D743" s="3" t="s">
        <v>12</v>
      </c>
      <c r="E743" s="3">
        <v>7</v>
      </c>
      <c r="F743" s="3">
        <v>4</v>
      </c>
      <c r="G743" s="3">
        <f t="shared" ref="G743:H743" si="741">(E743/199)*100</f>
        <v>3.5175879396984926</v>
      </c>
      <c r="H743" s="3">
        <f t="shared" si="741"/>
        <v>2.0100502512562812</v>
      </c>
    </row>
    <row r="744" spans="1:8" ht="14.25" customHeight="1" x14ac:dyDescent="0.3">
      <c r="A744" s="4" t="s">
        <v>53</v>
      </c>
      <c r="B744" s="4" t="s">
        <v>54</v>
      </c>
      <c r="C744" s="3">
        <v>115</v>
      </c>
      <c r="D744" s="3" t="s">
        <v>12</v>
      </c>
      <c r="E744" s="3">
        <v>12</v>
      </c>
      <c r="F744" s="3">
        <v>1</v>
      </c>
      <c r="G744" s="3">
        <f t="shared" ref="G744:H744" si="742">(E744/199)*100</f>
        <v>6.0301507537688437</v>
      </c>
      <c r="H744" s="3">
        <f t="shared" si="742"/>
        <v>0.50251256281407031</v>
      </c>
    </row>
    <row r="745" spans="1:8" ht="14.25" customHeight="1" x14ac:dyDescent="0.3">
      <c r="A745" s="4" t="s">
        <v>53</v>
      </c>
      <c r="B745" s="4" t="s">
        <v>54</v>
      </c>
      <c r="C745" s="3">
        <v>120</v>
      </c>
      <c r="D745" s="3" t="s">
        <v>12</v>
      </c>
      <c r="E745" s="3">
        <v>6</v>
      </c>
      <c r="F745" s="3">
        <v>0</v>
      </c>
      <c r="G745" s="3">
        <f t="shared" ref="G745:H745" si="743">(E745/199)*100</f>
        <v>3.0150753768844218</v>
      </c>
      <c r="H745" s="3">
        <f t="shared" si="743"/>
        <v>0</v>
      </c>
    </row>
    <row r="746" spans="1:8" ht="14.25" customHeight="1" x14ac:dyDescent="0.3">
      <c r="A746" s="4" t="s">
        <v>53</v>
      </c>
      <c r="B746" s="4" t="s">
        <v>54</v>
      </c>
      <c r="C746" s="3">
        <v>125</v>
      </c>
      <c r="D746" s="3" t="s">
        <v>12</v>
      </c>
      <c r="E746" s="3">
        <v>15</v>
      </c>
      <c r="F746" s="3">
        <v>1</v>
      </c>
      <c r="G746" s="3">
        <f t="shared" ref="G746:H746" si="744">(E746/199)*100</f>
        <v>7.5376884422110546</v>
      </c>
      <c r="H746" s="3">
        <f t="shared" si="744"/>
        <v>0.50251256281407031</v>
      </c>
    </row>
    <row r="747" spans="1:8" ht="14.25" customHeight="1" x14ac:dyDescent="0.3">
      <c r="A747" s="4" t="s">
        <v>53</v>
      </c>
      <c r="B747" s="4" t="s">
        <v>54</v>
      </c>
      <c r="C747" s="3">
        <v>130</v>
      </c>
      <c r="D747" s="3" t="s">
        <v>12</v>
      </c>
      <c r="E747" s="3">
        <v>12</v>
      </c>
      <c r="F747" s="3">
        <v>1</v>
      </c>
      <c r="G747" s="3">
        <f t="shared" ref="G747:H747" si="745">(E747/199)*100</f>
        <v>6.0301507537688437</v>
      </c>
      <c r="H747" s="3">
        <f t="shared" si="745"/>
        <v>0.50251256281407031</v>
      </c>
    </row>
    <row r="748" spans="1:8" ht="14.25" customHeight="1" x14ac:dyDescent="0.3">
      <c r="A748" s="4" t="s">
        <v>53</v>
      </c>
      <c r="B748" s="4" t="s">
        <v>54</v>
      </c>
      <c r="C748" s="3">
        <v>135</v>
      </c>
      <c r="D748" s="3" t="s">
        <v>12</v>
      </c>
      <c r="E748" s="3">
        <v>9</v>
      </c>
      <c r="F748" s="3">
        <v>4</v>
      </c>
      <c r="G748" s="3">
        <f t="shared" ref="G748:H748" si="746">(E748/199)*100</f>
        <v>4.5226130653266337</v>
      </c>
      <c r="H748" s="3">
        <f t="shared" si="746"/>
        <v>2.0100502512562812</v>
      </c>
    </row>
    <row r="749" spans="1:8" ht="14.25" customHeight="1" x14ac:dyDescent="0.3">
      <c r="A749" s="4" t="s">
        <v>53</v>
      </c>
      <c r="B749" s="4" t="s">
        <v>54</v>
      </c>
      <c r="C749" s="3">
        <v>140</v>
      </c>
      <c r="D749" s="3" t="s">
        <v>12</v>
      </c>
      <c r="E749" s="3">
        <v>16</v>
      </c>
      <c r="F749" s="3">
        <v>1</v>
      </c>
      <c r="G749" s="3">
        <f t="shared" ref="G749:H749" si="747">(E749/199)*100</f>
        <v>8.0402010050251249</v>
      </c>
      <c r="H749" s="3">
        <f t="shared" si="747"/>
        <v>0.50251256281407031</v>
      </c>
    </row>
    <row r="750" spans="1:8" ht="14.25" customHeight="1" x14ac:dyDescent="0.3">
      <c r="A750" s="4" t="s">
        <v>53</v>
      </c>
      <c r="B750" s="4" t="s">
        <v>54</v>
      </c>
      <c r="C750" s="3">
        <v>145</v>
      </c>
      <c r="D750" s="3" t="s">
        <v>12</v>
      </c>
      <c r="E750" s="3">
        <v>14</v>
      </c>
      <c r="F750" s="3">
        <v>0</v>
      </c>
      <c r="G750" s="3">
        <f t="shared" ref="G750:H750" si="748">(E750/199)*100</f>
        <v>7.0351758793969852</v>
      </c>
      <c r="H750" s="3">
        <f t="shared" si="748"/>
        <v>0</v>
      </c>
    </row>
    <row r="751" spans="1:8" ht="14.25" customHeight="1" x14ac:dyDescent="0.3">
      <c r="A751" s="4" t="s">
        <v>53</v>
      </c>
      <c r="B751" s="4" t="s">
        <v>54</v>
      </c>
      <c r="C751" s="3">
        <v>150</v>
      </c>
      <c r="D751" s="3" t="s">
        <v>12</v>
      </c>
      <c r="E751" s="3">
        <v>10</v>
      </c>
      <c r="F751" s="3">
        <v>0</v>
      </c>
      <c r="G751" s="3">
        <f t="shared" ref="G751:H751" si="749">(E751/199)*100</f>
        <v>5.025125628140704</v>
      </c>
      <c r="H751" s="3">
        <f t="shared" si="749"/>
        <v>0</v>
      </c>
    </row>
    <row r="752" spans="1:8" ht="14.25" customHeight="1" x14ac:dyDescent="0.3">
      <c r="A752" s="4" t="s">
        <v>53</v>
      </c>
      <c r="B752" s="4" t="s">
        <v>54</v>
      </c>
      <c r="C752" s="3">
        <v>155</v>
      </c>
      <c r="D752" s="3" t="s">
        <v>12</v>
      </c>
      <c r="E752" s="3">
        <v>12</v>
      </c>
      <c r="F752" s="3">
        <v>0</v>
      </c>
      <c r="G752" s="3">
        <f t="shared" ref="G752:H752" si="750">(E752/199)*100</f>
        <v>6.0301507537688437</v>
      </c>
      <c r="H752" s="3">
        <f t="shared" si="750"/>
        <v>0</v>
      </c>
    </row>
    <row r="753" spans="1:8" ht="14.25" customHeight="1" x14ac:dyDescent="0.3">
      <c r="A753" s="4" t="s">
        <v>53</v>
      </c>
      <c r="B753" s="4" t="s">
        <v>54</v>
      </c>
      <c r="C753" s="3">
        <v>160</v>
      </c>
      <c r="D753" s="3" t="s">
        <v>12</v>
      </c>
      <c r="E753" s="3">
        <v>7</v>
      </c>
      <c r="F753" s="3">
        <v>0</v>
      </c>
      <c r="G753" s="3">
        <f t="shared" ref="G753:H753" si="751">(E753/199)*100</f>
        <v>3.5175879396984926</v>
      </c>
      <c r="H753" s="3">
        <f t="shared" si="751"/>
        <v>0</v>
      </c>
    </row>
    <row r="754" spans="1:8" ht="14.25" customHeight="1" x14ac:dyDescent="0.3">
      <c r="A754" s="4" t="s">
        <v>53</v>
      </c>
      <c r="B754" s="4" t="s">
        <v>54</v>
      </c>
      <c r="C754" s="3">
        <v>165</v>
      </c>
      <c r="D754" s="3" t="s">
        <v>12</v>
      </c>
      <c r="E754" s="3">
        <v>5</v>
      </c>
      <c r="F754" s="3">
        <v>0</v>
      </c>
      <c r="G754" s="3">
        <f t="shared" ref="G754:H754" si="752">(E754/199)*100</f>
        <v>2.512562814070352</v>
      </c>
      <c r="H754" s="3">
        <f t="shared" si="752"/>
        <v>0</v>
      </c>
    </row>
    <row r="755" spans="1:8" ht="14.25" customHeight="1" x14ac:dyDescent="0.3">
      <c r="A755" s="4" t="s">
        <v>53</v>
      </c>
      <c r="B755" s="4" t="s">
        <v>54</v>
      </c>
      <c r="C755" s="3">
        <v>170</v>
      </c>
      <c r="D755" s="3" t="s">
        <v>12</v>
      </c>
      <c r="E755" s="3">
        <v>2</v>
      </c>
      <c r="F755" s="3">
        <v>0</v>
      </c>
      <c r="G755" s="3">
        <f t="shared" ref="G755:H755" si="753">(E755/199)*100</f>
        <v>1.0050251256281406</v>
      </c>
      <c r="H755" s="3">
        <f t="shared" si="753"/>
        <v>0</v>
      </c>
    </row>
    <row r="756" spans="1:8" ht="14.25" customHeight="1" x14ac:dyDescent="0.3">
      <c r="A756" s="4" t="s">
        <v>53</v>
      </c>
      <c r="B756" s="4" t="s">
        <v>54</v>
      </c>
      <c r="C756" s="3">
        <v>175</v>
      </c>
      <c r="D756" s="3" t="s">
        <v>12</v>
      </c>
      <c r="E756" s="3">
        <v>2</v>
      </c>
      <c r="F756" s="3">
        <v>0</v>
      </c>
      <c r="G756" s="3">
        <f t="shared" ref="G756:H756" si="754">(E756/199)*100</f>
        <v>1.0050251256281406</v>
      </c>
      <c r="H756" s="3">
        <f t="shared" si="754"/>
        <v>0</v>
      </c>
    </row>
    <row r="757" spans="1:8" ht="14.25" customHeight="1" x14ac:dyDescent="0.3">
      <c r="A757" s="4" t="s">
        <v>53</v>
      </c>
      <c r="B757" s="4" t="s">
        <v>54</v>
      </c>
      <c r="C757" s="3" t="s">
        <v>14</v>
      </c>
      <c r="D757" s="3" t="s">
        <v>12</v>
      </c>
      <c r="E757" s="3">
        <v>11</v>
      </c>
      <c r="F757" s="3">
        <v>0</v>
      </c>
      <c r="G757" s="3">
        <f t="shared" ref="G757:H757" si="755">(E757/199)*100</f>
        <v>5.5276381909547743</v>
      </c>
      <c r="H757" s="3">
        <f t="shared" si="755"/>
        <v>0</v>
      </c>
    </row>
    <row r="758" spans="1:8" ht="14.25" customHeight="1" x14ac:dyDescent="0.25"/>
    <row r="759" spans="1:8" ht="14.25" customHeight="1" x14ac:dyDescent="0.25"/>
    <row r="760" spans="1:8" ht="14.25" customHeight="1" x14ac:dyDescent="0.25"/>
    <row r="761" spans="1:8" ht="14.25" customHeight="1" x14ac:dyDescent="0.25"/>
    <row r="762" spans="1:8" ht="14.25" customHeight="1" x14ac:dyDescent="0.25"/>
    <row r="763" spans="1:8" ht="14.25" customHeight="1" x14ac:dyDescent="0.25"/>
    <row r="764" spans="1:8" ht="14.25" customHeight="1" x14ac:dyDescent="0.25"/>
    <row r="765" spans="1:8" ht="14.25" customHeight="1" x14ac:dyDescent="0.25"/>
    <row r="766" spans="1:8" ht="14.25" customHeight="1" x14ac:dyDescent="0.25"/>
    <row r="767" spans="1:8" ht="14.25" customHeight="1" x14ac:dyDescent="0.25"/>
    <row r="768" spans="1: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485"/>
  <sheetViews>
    <sheetView workbookViewId="0">
      <pane ySplit="1" topLeftCell="A2" activePane="bottomLeft" state="frozen"/>
      <selection pane="bottomLeft" activeCell="B3" sqref="B3"/>
    </sheetView>
  </sheetViews>
  <sheetFormatPr defaultColWidth="12.59765625" defaultRowHeight="15" customHeight="1" x14ac:dyDescent="0.25"/>
  <cols>
    <col min="1" max="1" width="17" customWidth="1"/>
    <col min="2" max="5" width="7.59765625" customWidth="1"/>
    <col min="6" max="6" width="9.59765625" customWidth="1"/>
    <col min="7" max="7" width="6.5" customWidth="1"/>
    <col min="8" max="18" width="7.59765625" customWidth="1"/>
    <col min="19" max="19" width="9.5" customWidth="1"/>
    <col min="20" max="25" width="7.59765625" customWidth="1"/>
  </cols>
  <sheetData>
    <row r="1" spans="1:8" ht="14.25" customHeight="1" x14ac:dyDescent="0.3">
      <c r="A1" s="2" t="s">
        <v>0</v>
      </c>
      <c r="B1" s="2" t="s">
        <v>1</v>
      </c>
      <c r="C1" s="2" t="s">
        <v>2</v>
      </c>
      <c r="D1" s="2" t="s">
        <v>55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14.25" customHeight="1" x14ac:dyDescent="0.3">
      <c r="A2" s="4" t="s">
        <v>56</v>
      </c>
      <c r="B2" s="3" t="s">
        <v>57</v>
      </c>
      <c r="C2" s="5">
        <v>5</v>
      </c>
      <c r="D2" s="3" t="s">
        <v>10</v>
      </c>
      <c r="E2" s="3">
        <v>0</v>
      </c>
      <c r="F2" s="3">
        <v>0</v>
      </c>
      <c r="G2" s="3">
        <f t="shared" ref="G2:H2" si="0">(E2/330)*100</f>
        <v>0</v>
      </c>
      <c r="H2" s="3">
        <f t="shared" si="0"/>
        <v>0</v>
      </c>
    </row>
    <row r="3" spans="1:8" ht="14.25" customHeight="1" x14ac:dyDescent="0.3">
      <c r="A3" s="4" t="s">
        <v>56</v>
      </c>
      <c r="B3" s="3" t="s">
        <v>57</v>
      </c>
      <c r="C3" s="5">
        <v>10</v>
      </c>
      <c r="D3" s="3" t="s">
        <v>10</v>
      </c>
      <c r="E3" s="3">
        <v>0</v>
      </c>
      <c r="F3" s="3">
        <v>0</v>
      </c>
      <c r="G3" s="3">
        <f t="shared" ref="G3:H3" si="1">(E3/330)*100</f>
        <v>0</v>
      </c>
      <c r="H3" s="3">
        <f t="shared" si="1"/>
        <v>0</v>
      </c>
    </row>
    <row r="4" spans="1:8" ht="14.25" customHeight="1" x14ac:dyDescent="0.3">
      <c r="A4" s="4" t="s">
        <v>56</v>
      </c>
      <c r="B4" s="3" t="s">
        <v>57</v>
      </c>
      <c r="C4" s="5">
        <v>15</v>
      </c>
      <c r="D4" s="3" t="s">
        <v>10</v>
      </c>
      <c r="E4" s="3">
        <v>0</v>
      </c>
      <c r="F4" s="3">
        <v>0</v>
      </c>
      <c r="G4" s="3">
        <f t="shared" ref="G4:H4" si="2">(E4/330)*100</f>
        <v>0</v>
      </c>
      <c r="H4" s="3">
        <f t="shared" si="2"/>
        <v>0</v>
      </c>
    </row>
    <row r="5" spans="1:8" ht="14.25" customHeight="1" x14ac:dyDescent="0.3">
      <c r="A5" s="4" t="s">
        <v>56</v>
      </c>
      <c r="B5" s="3" t="s">
        <v>57</v>
      </c>
      <c r="C5" s="5">
        <v>20</v>
      </c>
      <c r="D5" s="3" t="s">
        <v>10</v>
      </c>
      <c r="E5" s="3">
        <v>3</v>
      </c>
      <c r="F5" s="3">
        <v>1</v>
      </c>
      <c r="G5" s="3">
        <f t="shared" ref="G5:H5" si="3">(E5/330)*100</f>
        <v>0.90909090909090906</v>
      </c>
      <c r="H5" s="3">
        <f t="shared" si="3"/>
        <v>0.30303030303030304</v>
      </c>
    </row>
    <row r="6" spans="1:8" ht="14.25" customHeight="1" x14ac:dyDescent="0.3">
      <c r="A6" s="4" t="s">
        <v>56</v>
      </c>
      <c r="B6" s="3" t="s">
        <v>57</v>
      </c>
      <c r="C6" s="5">
        <v>25</v>
      </c>
      <c r="D6" s="3" t="s">
        <v>10</v>
      </c>
      <c r="E6" s="3">
        <v>13</v>
      </c>
      <c r="F6" s="3">
        <v>0</v>
      </c>
      <c r="G6" s="3">
        <f t="shared" ref="G6:H6" si="4">(E6/330)*100</f>
        <v>3.939393939393939</v>
      </c>
      <c r="H6" s="3">
        <f t="shared" si="4"/>
        <v>0</v>
      </c>
    </row>
    <row r="7" spans="1:8" ht="14.25" customHeight="1" x14ac:dyDescent="0.3">
      <c r="A7" s="4" t="s">
        <v>56</v>
      </c>
      <c r="B7" s="3" t="s">
        <v>57</v>
      </c>
      <c r="C7" s="5">
        <v>30</v>
      </c>
      <c r="D7" s="3" t="s">
        <v>10</v>
      </c>
      <c r="E7" s="3">
        <v>12</v>
      </c>
      <c r="F7" s="3">
        <v>1</v>
      </c>
      <c r="G7" s="3">
        <f t="shared" ref="G7:H7" si="5">(E7/330)*100</f>
        <v>3.6363636363636362</v>
      </c>
      <c r="H7" s="3">
        <f t="shared" si="5"/>
        <v>0.30303030303030304</v>
      </c>
    </row>
    <row r="8" spans="1:8" ht="14.25" customHeight="1" x14ac:dyDescent="0.3">
      <c r="A8" s="4" t="s">
        <v>56</v>
      </c>
      <c r="B8" s="3" t="s">
        <v>57</v>
      </c>
      <c r="C8" s="5">
        <v>35</v>
      </c>
      <c r="D8" s="3" t="s">
        <v>10</v>
      </c>
      <c r="E8" s="3">
        <v>24</v>
      </c>
      <c r="F8" s="3">
        <v>0</v>
      </c>
      <c r="G8" s="3">
        <f t="shared" ref="G8:H8" si="6">(E8/330)*100</f>
        <v>7.2727272727272725</v>
      </c>
      <c r="H8" s="3">
        <f t="shared" si="6"/>
        <v>0</v>
      </c>
    </row>
    <row r="9" spans="1:8" ht="14.25" customHeight="1" x14ac:dyDescent="0.3">
      <c r="A9" s="4" t="s">
        <v>56</v>
      </c>
      <c r="B9" s="3" t="s">
        <v>57</v>
      </c>
      <c r="C9" s="5">
        <v>40</v>
      </c>
      <c r="D9" s="3" t="s">
        <v>11</v>
      </c>
      <c r="E9" s="3">
        <v>20</v>
      </c>
      <c r="F9" s="3">
        <v>1</v>
      </c>
      <c r="G9" s="3">
        <f t="shared" ref="G9:H9" si="7">(E9/330)*100</f>
        <v>6.0606060606060606</v>
      </c>
      <c r="H9" s="3">
        <f t="shared" si="7"/>
        <v>0.30303030303030304</v>
      </c>
    </row>
    <row r="10" spans="1:8" ht="14.25" customHeight="1" x14ac:dyDescent="0.3">
      <c r="A10" s="4" t="s">
        <v>56</v>
      </c>
      <c r="B10" s="3" t="s">
        <v>57</v>
      </c>
      <c r="C10" s="5">
        <v>45</v>
      </c>
      <c r="D10" s="3" t="s">
        <v>11</v>
      </c>
      <c r="E10" s="3">
        <v>8</v>
      </c>
      <c r="F10" s="3">
        <v>0</v>
      </c>
      <c r="G10" s="3">
        <f t="shared" ref="G10:H10" si="8">(E10/330)*100</f>
        <v>2.4242424242424243</v>
      </c>
      <c r="H10" s="3">
        <f t="shared" si="8"/>
        <v>0</v>
      </c>
    </row>
    <row r="11" spans="1:8" ht="14.25" customHeight="1" x14ac:dyDescent="0.3">
      <c r="A11" s="4" t="s">
        <v>56</v>
      </c>
      <c r="B11" s="3" t="s">
        <v>57</v>
      </c>
      <c r="C11" s="5">
        <v>50</v>
      </c>
      <c r="D11" s="3" t="s">
        <v>11</v>
      </c>
      <c r="E11" s="3">
        <v>5</v>
      </c>
      <c r="F11" s="3">
        <v>0</v>
      </c>
      <c r="G11" s="3">
        <f t="shared" ref="G11:H11" si="9">(E11/330)*100</f>
        <v>1.5151515151515151</v>
      </c>
      <c r="H11" s="3">
        <f t="shared" si="9"/>
        <v>0</v>
      </c>
    </row>
    <row r="12" spans="1:8" ht="14.25" customHeight="1" x14ac:dyDescent="0.3">
      <c r="A12" s="4" t="s">
        <v>56</v>
      </c>
      <c r="B12" s="3" t="s">
        <v>57</v>
      </c>
      <c r="C12" s="5">
        <v>55</v>
      </c>
      <c r="D12" s="3" t="s">
        <v>11</v>
      </c>
      <c r="E12" s="3">
        <v>2</v>
      </c>
      <c r="F12" s="3">
        <v>1</v>
      </c>
      <c r="G12" s="3">
        <f t="shared" ref="G12:H12" si="10">(E12/330)*100</f>
        <v>0.60606060606060608</v>
      </c>
      <c r="H12" s="3">
        <f t="shared" si="10"/>
        <v>0.30303030303030304</v>
      </c>
    </row>
    <row r="13" spans="1:8" ht="14.25" customHeight="1" x14ac:dyDescent="0.3">
      <c r="A13" s="4" t="s">
        <v>56</v>
      </c>
      <c r="B13" s="3" t="s">
        <v>57</v>
      </c>
      <c r="C13" s="5">
        <v>60</v>
      </c>
      <c r="D13" s="3" t="s">
        <v>11</v>
      </c>
      <c r="E13" s="3">
        <v>5</v>
      </c>
      <c r="F13" s="3">
        <v>0</v>
      </c>
      <c r="G13" s="3">
        <f t="shared" ref="G13:H13" si="11">(E13/330)*100</f>
        <v>1.5151515151515151</v>
      </c>
      <c r="H13" s="3">
        <f t="shared" si="11"/>
        <v>0</v>
      </c>
    </row>
    <row r="14" spans="1:8" ht="14.25" customHeight="1" x14ac:dyDescent="0.3">
      <c r="A14" s="4" t="s">
        <v>56</v>
      </c>
      <c r="B14" s="3" t="s">
        <v>57</v>
      </c>
      <c r="C14" s="5">
        <v>65</v>
      </c>
      <c r="D14" s="3" t="s">
        <v>11</v>
      </c>
      <c r="E14" s="3">
        <v>10</v>
      </c>
      <c r="F14" s="3">
        <v>0</v>
      </c>
      <c r="G14" s="3">
        <f t="shared" ref="G14:H14" si="12">(E14/330)*100</f>
        <v>3.0303030303030303</v>
      </c>
      <c r="H14" s="3">
        <f t="shared" si="12"/>
        <v>0</v>
      </c>
    </row>
    <row r="15" spans="1:8" ht="14.25" customHeight="1" x14ac:dyDescent="0.3">
      <c r="A15" s="4" t="s">
        <v>56</v>
      </c>
      <c r="B15" s="3" t="s">
        <v>57</v>
      </c>
      <c r="C15" s="5">
        <v>70</v>
      </c>
      <c r="D15" s="3" t="s">
        <v>11</v>
      </c>
      <c r="E15" s="3">
        <v>16</v>
      </c>
      <c r="F15" s="3">
        <v>1</v>
      </c>
      <c r="G15" s="3">
        <f t="shared" ref="G15:H15" si="13">(E15/330)*100</f>
        <v>4.8484848484848486</v>
      </c>
      <c r="H15" s="3">
        <f t="shared" si="13"/>
        <v>0.30303030303030304</v>
      </c>
    </row>
    <row r="16" spans="1:8" ht="14.25" customHeight="1" x14ac:dyDescent="0.3">
      <c r="A16" s="4" t="s">
        <v>56</v>
      </c>
      <c r="B16" s="3" t="s">
        <v>57</v>
      </c>
      <c r="C16" s="5">
        <v>75</v>
      </c>
      <c r="D16" s="3" t="s">
        <v>11</v>
      </c>
      <c r="E16" s="3">
        <v>14</v>
      </c>
      <c r="F16" s="3">
        <v>0</v>
      </c>
      <c r="G16" s="3">
        <f t="shared" ref="G16:H16" si="14">(E16/330)*100</f>
        <v>4.2424242424242431</v>
      </c>
      <c r="H16" s="3">
        <f t="shared" si="14"/>
        <v>0</v>
      </c>
    </row>
    <row r="17" spans="1:8" ht="14.25" customHeight="1" x14ac:dyDescent="0.3">
      <c r="A17" s="4" t="s">
        <v>56</v>
      </c>
      <c r="B17" s="3" t="s">
        <v>57</v>
      </c>
      <c r="C17" s="5">
        <v>80</v>
      </c>
      <c r="D17" s="3" t="s">
        <v>12</v>
      </c>
      <c r="E17" s="3">
        <v>25</v>
      </c>
      <c r="F17" s="3">
        <v>2</v>
      </c>
      <c r="G17" s="3">
        <f t="shared" ref="G17:H17" si="15">(E17/330)*100</f>
        <v>7.5757575757575761</v>
      </c>
      <c r="H17" s="3">
        <f t="shared" si="15"/>
        <v>0.60606060606060608</v>
      </c>
    </row>
    <row r="18" spans="1:8" ht="14.25" customHeight="1" x14ac:dyDescent="0.3">
      <c r="A18" s="4" t="s">
        <v>56</v>
      </c>
      <c r="B18" s="3" t="s">
        <v>57</v>
      </c>
      <c r="C18" s="5">
        <v>85</v>
      </c>
      <c r="D18" s="3" t="s">
        <v>12</v>
      </c>
      <c r="E18" s="3">
        <v>23</v>
      </c>
      <c r="F18" s="3">
        <v>0</v>
      </c>
      <c r="G18" s="3">
        <f t="shared" ref="G18:H18" si="16">(E18/330)*100</f>
        <v>6.9696969696969706</v>
      </c>
      <c r="H18" s="3">
        <f t="shared" si="16"/>
        <v>0</v>
      </c>
    </row>
    <row r="19" spans="1:8" ht="14.25" customHeight="1" x14ac:dyDescent="0.3">
      <c r="A19" s="4" t="s">
        <v>56</v>
      </c>
      <c r="B19" s="3" t="s">
        <v>57</v>
      </c>
      <c r="C19" s="5">
        <v>90</v>
      </c>
      <c r="D19" s="3" t="s">
        <v>12</v>
      </c>
      <c r="E19" s="3">
        <v>21</v>
      </c>
      <c r="F19" s="3">
        <v>2</v>
      </c>
      <c r="G19" s="3">
        <f t="shared" ref="G19:H19" si="17">(E19/330)*100</f>
        <v>6.3636363636363633</v>
      </c>
      <c r="H19" s="3">
        <f t="shared" si="17"/>
        <v>0.60606060606060608</v>
      </c>
    </row>
    <row r="20" spans="1:8" ht="14.25" customHeight="1" x14ac:dyDescent="0.3">
      <c r="A20" s="4" t="s">
        <v>56</v>
      </c>
      <c r="B20" s="3" t="s">
        <v>57</v>
      </c>
      <c r="C20" s="5">
        <v>95</v>
      </c>
      <c r="D20" s="3" t="s">
        <v>12</v>
      </c>
      <c r="E20" s="3">
        <v>20</v>
      </c>
      <c r="F20" s="3">
        <v>0</v>
      </c>
      <c r="G20" s="3">
        <f t="shared" ref="G20:H20" si="18">(E20/330)*100</f>
        <v>6.0606060606060606</v>
      </c>
      <c r="H20" s="3">
        <f t="shared" si="18"/>
        <v>0</v>
      </c>
    </row>
    <row r="21" spans="1:8" ht="14.25" customHeight="1" x14ac:dyDescent="0.3">
      <c r="A21" s="4" t="s">
        <v>56</v>
      </c>
      <c r="B21" s="3" t="s">
        <v>57</v>
      </c>
      <c r="C21" s="5">
        <v>100</v>
      </c>
      <c r="D21" s="3" t="s">
        <v>12</v>
      </c>
      <c r="E21" s="3">
        <v>25</v>
      </c>
      <c r="F21" s="3">
        <v>3</v>
      </c>
      <c r="G21" s="3">
        <f t="shared" ref="G21:H21" si="19">(E21/330)*100</f>
        <v>7.5757575757575761</v>
      </c>
      <c r="H21" s="3">
        <f t="shared" si="19"/>
        <v>0.90909090909090906</v>
      </c>
    </row>
    <row r="22" spans="1:8" ht="14.25" customHeight="1" x14ac:dyDescent="0.3">
      <c r="A22" s="4" t="s">
        <v>56</v>
      </c>
      <c r="B22" s="3" t="s">
        <v>57</v>
      </c>
      <c r="C22" s="5">
        <v>105</v>
      </c>
      <c r="D22" s="3" t="s">
        <v>12</v>
      </c>
      <c r="E22" s="3">
        <v>14</v>
      </c>
      <c r="F22" s="3">
        <v>1</v>
      </c>
      <c r="G22" s="3">
        <f t="shared" ref="G22:H22" si="20">(E22/330)*100</f>
        <v>4.2424242424242431</v>
      </c>
      <c r="H22" s="3">
        <f t="shared" si="20"/>
        <v>0.30303030303030304</v>
      </c>
    </row>
    <row r="23" spans="1:8" ht="14.25" customHeight="1" x14ac:dyDescent="0.3">
      <c r="A23" s="4" t="s">
        <v>56</v>
      </c>
      <c r="B23" s="3" t="s">
        <v>57</v>
      </c>
      <c r="C23" s="5">
        <v>110</v>
      </c>
      <c r="D23" s="3" t="s">
        <v>12</v>
      </c>
      <c r="E23" s="3">
        <v>15</v>
      </c>
      <c r="F23" s="3">
        <v>1</v>
      </c>
      <c r="G23" s="3">
        <f t="shared" ref="G23:H23" si="21">(E23/330)*100</f>
        <v>4.5454545454545459</v>
      </c>
      <c r="H23" s="3">
        <f t="shared" si="21"/>
        <v>0.30303030303030304</v>
      </c>
    </row>
    <row r="24" spans="1:8" ht="14.25" customHeight="1" x14ac:dyDescent="0.3">
      <c r="A24" s="4" t="s">
        <v>56</v>
      </c>
      <c r="B24" s="3" t="s">
        <v>57</v>
      </c>
      <c r="C24" s="5">
        <v>115</v>
      </c>
      <c r="D24" s="3" t="s">
        <v>12</v>
      </c>
      <c r="E24" s="3">
        <v>10</v>
      </c>
      <c r="F24" s="3">
        <v>0</v>
      </c>
      <c r="G24" s="3">
        <f t="shared" ref="G24:H24" si="22">(E24/330)*100</f>
        <v>3.0303030303030303</v>
      </c>
      <c r="H24" s="3">
        <f t="shared" si="22"/>
        <v>0</v>
      </c>
    </row>
    <row r="25" spans="1:8" ht="14.25" customHeight="1" x14ac:dyDescent="0.3">
      <c r="A25" s="4" t="s">
        <v>56</v>
      </c>
      <c r="B25" s="3" t="s">
        <v>57</v>
      </c>
      <c r="C25" s="5">
        <v>120</v>
      </c>
      <c r="D25" s="3" t="s">
        <v>12</v>
      </c>
      <c r="E25" s="3">
        <v>9</v>
      </c>
      <c r="F25" s="3">
        <v>0</v>
      </c>
      <c r="G25" s="3">
        <f t="shared" ref="G25:H25" si="23">(E25/330)*100</f>
        <v>2.7272727272727271</v>
      </c>
      <c r="H25" s="3">
        <f t="shared" si="23"/>
        <v>0</v>
      </c>
    </row>
    <row r="26" spans="1:8" ht="14.25" customHeight="1" x14ac:dyDescent="0.3">
      <c r="A26" s="4" t="s">
        <v>56</v>
      </c>
      <c r="B26" s="3" t="s">
        <v>57</v>
      </c>
      <c r="C26" s="5">
        <v>125</v>
      </c>
      <c r="D26" s="3" t="s">
        <v>12</v>
      </c>
      <c r="E26" s="3">
        <v>6</v>
      </c>
      <c r="F26" s="3">
        <v>1</v>
      </c>
      <c r="G26" s="3">
        <f t="shared" ref="G26:H26" si="24">(E26/330)*100</f>
        <v>1.8181818181818181</v>
      </c>
      <c r="H26" s="3">
        <f t="shared" si="24"/>
        <v>0.30303030303030304</v>
      </c>
    </row>
    <row r="27" spans="1:8" ht="14.25" customHeight="1" x14ac:dyDescent="0.3">
      <c r="A27" s="4" t="s">
        <v>56</v>
      </c>
      <c r="B27" s="3" t="s">
        <v>57</v>
      </c>
      <c r="C27" s="5">
        <v>130</v>
      </c>
      <c r="D27" s="3" t="s">
        <v>12</v>
      </c>
      <c r="E27" s="3">
        <v>5</v>
      </c>
      <c r="F27" s="3">
        <v>0</v>
      </c>
      <c r="G27" s="3">
        <f t="shared" ref="G27:H27" si="25">(E27/330)*100</f>
        <v>1.5151515151515151</v>
      </c>
      <c r="H27" s="3">
        <f t="shared" si="25"/>
        <v>0</v>
      </c>
    </row>
    <row r="28" spans="1:8" ht="14.25" customHeight="1" x14ac:dyDescent="0.3">
      <c r="A28" s="4" t="s">
        <v>56</v>
      </c>
      <c r="B28" s="3" t="s">
        <v>57</v>
      </c>
      <c r="C28" s="5">
        <v>135</v>
      </c>
      <c r="D28" s="3" t="s">
        <v>12</v>
      </c>
      <c r="E28" s="3">
        <v>4</v>
      </c>
      <c r="F28" s="3">
        <v>0</v>
      </c>
      <c r="G28" s="3">
        <f t="shared" ref="G28:H28" si="26">(E28/330)*100</f>
        <v>1.2121212121212122</v>
      </c>
      <c r="H28" s="3">
        <f t="shared" si="26"/>
        <v>0</v>
      </c>
    </row>
    <row r="29" spans="1:8" ht="14.25" customHeight="1" x14ac:dyDescent="0.3">
      <c r="A29" s="4" t="s">
        <v>56</v>
      </c>
      <c r="B29" s="3" t="s">
        <v>57</v>
      </c>
      <c r="C29" s="5">
        <v>140</v>
      </c>
      <c r="D29" s="3" t="s">
        <v>12</v>
      </c>
      <c r="E29" s="3">
        <v>3</v>
      </c>
      <c r="F29" s="3">
        <v>0</v>
      </c>
      <c r="G29" s="3">
        <f t="shared" ref="G29:H29" si="27">(E29/330)*100</f>
        <v>0.90909090909090906</v>
      </c>
      <c r="H29" s="3">
        <f t="shared" si="27"/>
        <v>0</v>
      </c>
    </row>
    <row r="30" spans="1:8" ht="14.25" customHeight="1" x14ac:dyDescent="0.3">
      <c r="A30" s="4" t="s">
        <v>56</v>
      </c>
      <c r="B30" s="3" t="s">
        <v>57</v>
      </c>
      <c r="C30" s="5">
        <v>145</v>
      </c>
      <c r="D30" s="3" t="s">
        <v>12</v>
      </c>
      <c r="E30" s="3">
        <v>1</v>
      </c>
      <c r="F30" s="3">
        <v>0</v>
      </c>
      <c r="G30" s="3">
        <f t="shared" ref="G30:H30" si="28">(E30/330)*100</f>
        <v>0.30303030303030304</v>
      </c>
      <c r="H30" s="3">
        <f t="shared" si="28"/>
        <v>0</v>
      </c>
    </row>
    <row r="31" spans="1:8" ht="14.25" customHeight="1" x14ac:dyDescent="0.3">
      <c r="A31" s="4" t="s">
        <v>56</v>
      </c>
      <c r="B31" s="3" t="s">
        <v>57</v>
      </c>
      <c r="C31" s="5">
        <v>150</v>
      </c>
      <c r="D31" s="3" t="s">
        <v>12</v>
      </c>
      <c r="E31" s="3">
        <v>0</v>
      </c>
      <c r="F31" s="3">
        <v>1</v>
      </c>
      <c r="G31" s="3">
        <f t="shared" ref="G31:H31" si="29">(E31/330)*100</f>
        <v>0</v>
      </c>
      <c r="H31" s="3">
        <f t="shared" si="29"/>
        <v>0.30303030303030304</v>
      </c>
    </row>
    <row r="32" spans="1:8" ht="14.25" customHeight="1" x14ac:dyDescent="0.3">
      <c r="A32" s="4" t="s">
        <v>56</v>
      </c>
      <c r="B32" s="3" t="s">
        <v>57</v>
      </c>
      <c r="C32" s="5">
        <v>155</v>
      </c>
      <c r="D32" s="3" t="s">
        <v>12</v>
      </c>
      <c r="E32" s="3">
        <v>1</v>
      </c>
      <c r="F32" s="3">
        <v>0</v>
      </c>
      <c r="G32" s="3">
        <f t="shared" ref="G32:H32" si="30">(E32/330)*100</f>
        <v>0.30303030303030304</v>
      </c>
      <c r="H32" s="3">
        <f t="shared" si="30"/>
        <v>0</v>
      </c>
    </row>
    <row r="33" spans="1:8" ht="14.25" customHeight="1" x14ac:dyDescent="0.3">
      <c r="A33" s="4" t="s">
        <v>56</v>
      </c>
      <c r="B33" s="3" t="s">
        <v>57</v>
      </c>
      <c r="C33" s="5">
        <v>160</v>
      </c>
      <c r="D33" s="3" t="s">
        <v>12</v>
      </c>
      <c r="E33" s="3">
        <v>0</v>
      </c>
      <c r="F33" s="3">
        <v>0</v>
      </c>
      <c r="G33" s="3">
        <f t="shared" ref="G33:H33" si="31">(E33/330)*100</f>
        <v>0</v>
      </c>
      <c r="H33" s="3">
        <f t="shared" si="31"/>
        <v>0</v>
      </c>
    </row>
    <row r="34" spans="1:8" ht="14.25" customHeight="1" x14ac:dyDescent="0.3">
      <c r="A34" s="4" t="s">
        <v>56</v>
      </c>
      <c r="B34" s="3" t="s">
        <v>57</v>
      </c>
      <c r="C34" s="5">
        <v>165</v>
      </c>
      <c r="D34" s="3" t="s">
        <v>12</v>
      </c>
      <c r="E34" s="3">
        <v>0</v>
      </c>
      <c r="F34" s="3">
        <v>0</v>
      </c>
      <c r="G34" s="3">
        <f t="shared" ref="G34:H34" si="32">(E34/330)*100</f>
        <v>0</v>
      </c>
      <c r="H34" s="3">
        <f t="shared" si="32"/>
        <v>0</v>
      </c>
    </row>
    <row r="35" spans="1:8" ht="14.25" customHeight="1" x14ac:dyDescent="0.3">
      <c r="A35" s="4" t="s">
        <v>56</v>
      </c>
      <c r="B35" s="3" t="s">
        <v>57</v>
      </c>
      <c r="C35" s="5">
        <v>170</v>
      </c>
      <c r="D35" s="3" t="s">
        <v>12</v>
      </c>
      <c r="E35" s="3">
        <v>0</v>
      </c>
      <c r="F35" s="3">
        <v>0</v>
      </c>
      <c r="G35" s="3">
        <f t="shared" ref="G35:H35" si="33">(E35/330)*100</f>
        <v>0</v>
      </c>
      <c r="H35" s="3">
        <f t="shared" si="33"/>
        <v>0</v>
      </c>
    </row>
    <row r="36" spans="1:8" ht="14.25" customHeight="1" x14ac:dyDescent="0.3">
      <c r="A36" s="4" t="s">
        <v>56</v>
      </c>
      <c r="B36" s="3" t="s">
        <v>57</v>
      </c>
      <c r="C36" s="5">
        <v>175</v>
      </c>
      <c r="D36" s="3" t="s">
        <v>12</v>
      </c>
      <c r="E36" s="3">
        <v>0</v>
      </c>
      <c r="F36" s="3">
        <v>0</v>
      </c>
      <c r="G36" s="3">
        <f t="shared" ref="G36:H36" si="34">(E36/330)*100</f>
        <v>0</v>
      </c>
      <c r="H36" s="3">
        <f t="shared" si="34"/>
        <v>0</v>
      </c>
    </row>
    <row r="37" spans="1:8" ht="14.25" customHeight="1" x14ac:dyDescent="0.3">
      <c r="A37" s="4" t="s">
        <v>56</v>
      </c>
      <c r="B37" s="3" t="s">
        <v>57</v>
      </c>
      <c r="C37" s="5" t="s">
        <v>14</v>
      </c>
      <c r="D37" s="3" t="s">
        <v>12</v>
      </c>
      <c r="E37" s="3">
        <v>0</v>
      </c>
      <c r="F37" s="3">
        <v>0</v>
      </c>
      <c r="G37" s="3">
        <f t="shared" ref="G37:H37" si="35">(E37/330)*100</f>
        <v>0</v>
      </c>
      <c r="H37" s="3">
        <f t="shared" si="35"/>
        <v>0</v>
      </c>
    </row>
    <row r="38" spans="1:8" ht="14.25" customHeight="1" x14ac:dyDescent="0.3">
      <c r="A38" s="4" t="s">
        <v>58</v>
      </c>
      <c r="B38" s="3" t="s">
        <v>59</v>
      </c>
      <c r="C38" s="5">
        <v>5</v>
      </c>
      <c r="D38" s="3" t="s">
        <v>10</v>
      </c>
      <c r="E38" s="3">
        <v>0</v>
      </c>
      <c r="F38" s="3">
        <v>0</v>
      </c>
      <c r="G38" s="3">
        <f t="shared" ref="G38:H38" si="36">(E38/409)*100</f>
        <v>0</v>
      </c>
      <c r="H38" s="3">
        <f t="shared" si="36"/>
        <v>0</v>
      </c>
    </row>
    <row r="39" spans="1:8" ht="14.25" customHeight="1" x14ac:dyDescent="0.3">
      <c r="A39" s="4" t="s">
        <v>58</v>
      </c>
      <c r="B39" s="3" t="s">
        <v>59</v>
      </c>
      <c r="C39" s="5">
        <v>10</v>
      </c>
      <c r="D39" s="3" t="s">
        <v>10</v>
      </c>
      <c r="E39" s="3">
        <v>0</v>
      </c>
      <c r="F39" s="3">
        <v>0</v>
      </c>
      <c r="G39" s="3">
        <f t="shared" ref="G39:H39" si="37">(E39/409)*100</f>
        <v>0</v>
      </c>
      <c r="H39" s="3">
        <f t="shared" si="37"/>
        <v>0</v>
      </c>
    </row>
    <row r="40" spans="1:8" ht="14.25" customHeight="1" x14ac:dyDescent="0.3">
      <c r="A40" s="4" t="s">
        <v>58</v>
      </c>
      <c r="B40" s="3" t="s">
        <v>59</v>
      </c>
      <c r="C40" s="5">
        <v>15</v>
      </c>
      <c r="D40" s="3" t="s">
        <v>10</v>
      </c>
      <c r="E40" s="3">
        <v>3</v>
      </c>
      <c r="F40" s="3">
        <v>0</v>
      </c>
      <c r="G40" s="3">
        <f t="shared" ref="G40:H40" si="38">(E40/409)*100</f>
        <v>0.73349633251833746</v>
      </c>
      <c r="H40" s="3">
        <f t="shared" si="38"/>
        <v>0</v>
      </c>
    </row>
    <row r="41" spans="1:8" ht="14.25" customHeight="1" x14ac:dyDescent="0.3">
      <c r="A41" s="4" t="s">
        <v>58</v>
      </c>
      <c r="B41" s="3" t="s">
        <v>59</v>
      </c>
      <c r="C41" s="5">
        <v>20</v>
      </c>
      <c r="D41" s="3" t="s">
        <v>10</v>
      </c>
      <c r="E41" s="3">
        <v>10</v>
      </c>
      <c r="F41" s="3">
        <v>1</v>
      </c>
      <c r="G41" s="3">
        <f t="shared" ref="G41:H41" si="39">(E41/409)*100</f>
        <v>2.4449877750611249</v>
      </c>
      <c r="H41" s="3">
        <f t="shared" si="39"/>
        <v>0.24449877750611246</v>
      </c>
    </row>
    <row r="42" spans="1:8" ht="14.25" customHeight="1" x14ac:dyDescent="0.3">
      <c r="A42" s="4" t="s">
        <v>58</v>
      </c>
      <c r="B42" s="3" t="s">
        <v>59</v>
      </c>
      <c r="C42" s="5">
        <v>25</v>
      </c>
      <c r="D42" s="3" t="s">
        <v>10</v>
      </c>
      <c r="E42" s="3">
        <v>26</v>
      </c>
      <c r="F42" s="3">
        <v>2</v>
      </c>
      <c r="G42" s="3">
        <f t="shared" ref="G42:H42" si="40">(E42/409)*100</f>
        <v>6.3569682151589246</v>
      </c>
      <c r="H42" s="3">
        <f t="shared" si="40"/>
        <v>0.48899755501222492</v>
      </c>
    </row>
    <row r="43" spans="1:8" ht="14.25" customHeight="1" x14ac:dyDescent="0.3">
      <c r="A43" s="4" t="s">
        <v>58</v>
      </c>
      <c r="B43" s="3" t="s">
        <v>59</v>
      </c>
      <c r="C43" s="5">
        <v>30</v>
      </c>
      <c r="D43" s="3" t="s">
        <v>10</v>
      </c>
      <c r="E43" s="3">
        <v>35</v>
      </c>
      <c r="F43" s="3">
        <v>6</v>
      </c>
      <c r="G43" s="3">
        <f t="shared" ref="G43:H43" si="41">(E43/409)*100</f>
        <v>8.5574572127139366</v>
      </c>
      <c r="H43" s="3">
        <f t="shared" si="41"/>
        <v>1.4669926650366749</v>
      </c>
    </row>
    <row r="44" spans="1:8" ht="14.25" customHeight="1" x14ac:dyDescent="0.3">
      <c r="A44" s="4" t="s">
        <v>58</v>
      </c>
      <c r="B44" s="3" t="s">
        <v>59</v>
      </c>
      <c r="C44" s="5">
        <v>35</v>
      </c>
      <c r="D44" s="3" t="s">
        <v>10</v>
      </c>
      <c r="E44" s="3">
        <v>61</v>
      </c>
      <c r="F44" s="3">
        <v>0</v>
      </c>
      <c r="G44" s="3">
        <f t="shared" ref="G44:H44" si="42">(E44/409)*100</f>
        <v>14.91442542787286</v>
      </c>
      <c r="H44" s="3">
        <f t="shared" si="42"/>
        <v>0</v>
      </c>
    </row>
    <row r="45" spans="1:8" ht="14.25" customHeight="1" x14ac:dyDescent="0.3">
      <c r="A45" s="4" t="s">
        <v>58</v>
      </c>
      <c r="B45" s="3" t="s">
        <v>59</v>
      </c>
      <c r="C45" s="5">
        <v>40</v>
      </c>
      <c r="D45" s="3" t="s">
        <v>11</v>
      </c>
      <c r="E45" s="3">
        <v>47</v>
      </c>
      <c r="F45" s="3">
        <v>1</v>
      </c>
      <c r="G45" s="3">
        <f t="shared" ref="G45:H45" si="43">(E45/409)*100</f>
        <v>11.491442542787286</v>
      </c>
      <c r="H45" s="3">
        <f t="shared" si="43"/>
        <v>0.24449877750611246</v>
      </c>
    </row>
    <row r="46" spans="1:8" ht="14.25" customHeight="1" x14ac:dyDescent="0.3">
      <c r="A46" s="4" t="s">
        <v>58</v>
      </c>
      <c r="B46" s="3" t="s">
        <v>59</v>
      </c>
      <c r="C46" s="5">
        <v>45</v>
      </c>
      <c r="D46" s="3" t="s">
        <v>11</v>
      </c>
      <c r="E46" s="3">
        <v>16</v>
      </c>
      <c r="F46" s="3">
        <v>1</v>
      </c>
      <c r="G46" s="3">
        <f t="shared" ref="G46:H46" si="44">(E46/409)*100</f>
        <v>3.9119804400977993</v>
      </c>
      <c r="H46" s="3">
        <f t="shared" si="44"/>
        <v>0.24449877750611246</v>
      </c>
    </row>
    <row r="47" spans="1:8" ht="14.25" customHeight="1" x14ac:dyDescent="0.3">
      <c r="A47" s="4" t="s">
        <v>58</v>
      </c>
      <c r="B47" s="3" t="s">
        <v>59</v>
      </c>
      <c r="C47" s="5">
        <v>50</v>
      </c>
      <c r="D47" s="3" t="s">
        <v>11</v>
      </c>
      <c r="E47" s="3">
        <v>8</v>
      </c>
      <c r="F47" s="3">
        <v>0</v>
      </c>
      <c r="G47" s="3">
        <f t="shared" ref="G47:H47" si="45">(E47/409)*100</f>
        <v>1.9559902200488997</v>
      </c>
      <c r="H47" s="3">
        <f t="shared" si="45"/>
        <v>0</v>
      </c>
    </row>
    <row r="48" spans="1:8" ht="14.25" customHeight="1" x14ac:dyDescent="0.3">
      <c r="A48" s="4" t="s">
        <v>58</v>
      </c>
      <c r="B48" s="3" t="s">
        <v>59</v>
      </c>
      <c r="C48" s="5">
        <v>55</v>
      </c>
      <c r="D48" s="3" t="s">
        <v>11</v>
      </c>
      <c r="E48" s="3">
        <v>2</v>
      </c>
      <c r="F48" s="3">
        <v>0</v>
      </c>
      <c r="G48" s="3">
        <f t="shared" ref="G48:H48" si="46">(E48/409)*100</f>
        <v>0.48899755501222492</v>
      </c>
      <c r="H48" s="3">
        <f t="shared" si="46"/>
        <v>0</v>
      </c>
    </row>
    <row r="49" spans="1:8" ht="14.25" customHeight="1" x14ac:dyDescent="0.3">
      <c r="A49" s="4" t="s">
        <v>58</v>
      </c>
      <c r="B49" s="3" t="s">
        <v>59</v>
      </c>
      <c r="C49" s="5">
        <v>60</v>
      </c>
      <c r="D49" s="3" t="s">
        <v>11</v>
      </c>
      <c r="E49" s="3">
        <v>4</v>
      </c>
      <c r="F49" s="3">
        <v>0</v>
      </c>
      <c r="G49" s="3">
        <f t="shared" ref="G49:H49" si="47">(E49/409)*100</f>
        <v>0.97799511002444983</v>
      </c>
      <c r="H49" s="3">
        <f t="shared" si="47"/>
        <v>0</v>
      </c>
    </row>
    <row r="50" spans="1:8" ht="14.25" customHeight="1" x14ac:dyDescent="0.3">
      <c r="A50" s="4" t="s">
        <v>58</v>
      </c>
      <c r="B50" s="3" t="s">
        <v>59</v>
      </c>
      <c r="C50" s="5">
        <v>65</v>
      </c>
      <c r="D50" s="3" t="s">
        <v>11</v>
      </c>
      <c r="E50" s="3">
        <v>3</v>
      </c>
      <c r="F50" s="3">
        <v>0</v>
      </c>
      <c r="G50" s="3">
        <f t="shared" ref="G50:H50" si="48">(E50/409)*100</f>
        <v>0.73349633251833746</v>
      </c>
      <c r="H50" s="3">
        <f t="shared" si="48"/>
        <v>0</v>
      </c>
    </row>
    <row r="51" spans="1:8" ht="14.25" customHeight="1" x14ac:dyDescent="0.3">
      <c r="A51" s="4" t="s">
        <v>58</v>
      </c>
      <c r="B51" s="3" t="s">
        <v>59</v>
      </c>
      <c r="C51" s="5">
        <v>70</v>
      </c>
      <c r="D51" s="3" t="s">
        <v>11</v>
      </c>
      <c r="E51" s="3">
        <v>3</v>
      </c>
      <c r="F51" s="3">
        <v>3</v>
      </c>
      <c r="G51" s="3">
        <f t="shared" ref="G51:H51" si="49">(E51/409)*100</f>
        <v>0.73349633251833746</v>
      </c>
      <c r="H51" s="3">
        <f t="shared" si="49"/>
        <v>0.73349633251833746</v>
      </c>
    </row>
    <row r="52" spans="1:8" ht="14.25" customHeight="1" x14ac:dyDescent="0.3">
      <c r="A52" s="4" t="s">
        <v>58</v>
      </c>
      <c r="B52" s="3" t="s">
        <v>59</v>
      </c>
      <c r="C52" s="5">
        <v>75</v>
      </c>
      <c r="D52" s="3" t="s">
        <v>11</v>
      </c>
      <c r="E52" s="3">
        <v>11</v>
      </c>
      <c r="F52" s="3">
        <v>1</v>
      </c>
      <c r="G52" s="3">
        <f t="shared" ref="G52:H52" si="50">(E52/409)*100</f>
        <v>2.6894865525672369</v>
      </c>
      <c r="H52" s="3">
        <f t="shared" si="50"/>
        <v>0.24449877750611246</v>
      </c>
    </row>
    <row r="53" spans="1:8" ht="14.25" customHeight="1" x14ac:dyDescent="0.3">
      <c r="A53" s="4" t="s">
        <v>58</v>
      </c>
      <c r="B53" s="3" t="s">
        <v>59</v>
      </c>
      <c r="C53" s="5">
        <v>80</v>
      </c>
      <c r="D53" s="3" t="s">
        <v>12</v>
      </c>
      <c r="E53" s="3">
        <v>18</v>
      </c>
      <c r="F53" s="3">
        <v>0</v>
      </c>
      <c r="G53" s="3">
        <f t="shared" ref="G53:H53" si="51">(E53/409)*100</f>
        <v>4.4009779951100247</v>
      </c>
      <c r="H53" s="3">
        <f t="shared" si="51"/>
        <v>0</v>
      </c>
    </row>
    <row r="54" spans="1:8" ht="14.25" customHeight="1" x14ac:dyDescent="0.3">
      <c r="A54" s="4" t="s">
        <v>58</v>
      </c>
      <c r="B54" s="3" t="s">
        <v>59</v>
      </c>
      <c r="C54" s="5">
        <v>85</v>
      </c>
      <c r="D54" s="3" t="s">
        <v>12</v>
      </c>
      <c r="E54" s="3">
        <v>24</v>
      </c>
      <c r="F54" s="3">
        <v>2</v>
      </c>
      <c r="G54" s="3">
        <f t="shared" ref="G54:H54" si="52">(E54/409)*100</f>
        <v>5.8679706601466997</v>
      </c>
      <c r="H54" s="3">
        <f t="shared" si="52"/>
        <v>0.48899755501222492</v>
      </c>
    </row>
    <row r="55" spans="1:8" ht="14.25" customHeight="1" x14ac:dyDescent="0.3">
      <c r="A55" s="4" t="s">
        <v>58</v>
      </c>
      <c r="B55" s="3" t="s">
        <v>59</v>
      </c>
      <c r="C55" s="5">
        <v>90</v>
      </c>
      <c r="D55" s="3" t="s">
        <v>12</v>
      </c>
      <c r="E55" s="3">
        <v>16</v>
      </c>
      <c r="F55" s="3">
        <v>2</v>
      </c>
      <c r="G55" s="3">
        <f t="shared" ref="G55:H55" si="53">(E55/409)*100</f>
        <v>3.9119804400977993</v>
      </c>
      <c r="H55" s="3">
        <f t="shared" si="53"/>
        <v>0.48899755501222492</v>
      </c>
    </row>
    <row r="56" spans="1:8" ht="14.25" customHeight="1" x14ac:dyDescent="0.3">
      <c r="A56" s="4" t="s">
        <v>58</v>
      </c>
      <c r="B56" s="3" t="s">
        <v>59</v>
      </c>
      <c r="C56" s="5">
        <v>95</v>
      </c>
      <c r="D56" s="3" t="s">
        <v>12</v>
      </c>
      <c r="E56" s="3">
        <v>21</v>
      </c>
      <c r="F56" s="3">
        <v>1</v>
      </c>
      <c r="G56" s="3">
        <f t="shared" ref="G56:H56" si="54">(E56/409)*100</f>
        <v>5.1344743276283618</v>
      </c>
      <c r="H56" s="3">
        <f t="shared" si="54"/>
        <v>0.24449877750611246</v>
      </c>
    </row>
    <row r="57" spans="1:8" ht="14.25" customHeight="1" x14ac:dyDescent="0.3">
      <c r="A57" s="4" t="s">
        <v>58</v>
      </c>
      <c r="B57" s="3" t="s">
        <v>59</v>
      </c>
      <c r="C57" s="5">
        <v>100</v>
      </c>
      <c r="D57" s="3" t="s">
        <v>12</v>
      </c>
      <c r="E57" s="3">
        <v>18</v>
      </c>
      <c r="F57" s="3">
        <v>0</v>
      </c>
      <c r="G57" s="3">
        <f t="shared" ref="G57:H57" si="55">(E57/409)*100</f>
        <v>4.4009779951100247</v>
      </c>
      <c r="H57" s="3">
        <f t="shared" si="55"/>
        <v>0</v>
      </c>
    </row>
    <row r="58" spans="1:8" ht="14.25" customHeight="1" x14ac:dyDescent="0.3">
      <c r="A58" s="4" t="s">
        <v>58</v>
      </c>
      <c r="B58" s="3" t="s">
        <v>59</v>
      </c>
      <c r="C58" s="5">
        <v>105</v>
      </c>
      <c r="D58" s="3" t="s">
        <v>12</v>
      </c>
      <c r="E58" s="3">
        <v>13</v>
      </c>
      <c r="F58" s="3">
        <v>2</v>
      </c>
      <c r="G58" s="3">
        <f t="shared" ref="G58:H58" si="56">(E58/409)*100</f>
        <v>3.1784841075794623</v>
      </c>
      <c r="H58" s="3">
        <f t="shared" si="56"/>
        <v>0.48899755501222492</v>
      </c>
    </row>
    <row r="59" spans="1:8" ht="14.25" customHeight="1" x14ac:dyDescent="0.3">
      <c r="A59" s="4" t="s">
        <v>58</v>
      </c>
      <c r="B59" s="3" t="s">
        <v>59</v>
      </c>
      <c r="C59" s="5">
        <v>110</v>
      </c>
      <c r="D59" s="3" t="s">
        <v>12</v>
      </c>
      <c r="E59" s="3">
        <v>9</v>
      </c>
      <c r="F59" s="3">
        <v>1</v>
      </c>
      <c r="G59" s="3">
        <f t="shared" ref="G59:H59" si="57">(E59/409)*100</f>
        <v>2.2004889975550124</v>
      </c>
      <c r="H59" s="3">
        <f t="shared" si="57"/>
        <v>0.24449877750611246</v>
      </c>
    </row>
    <row r="60" spans="1:8" ht="14.25" customHeight="1" x14ac:dyDescent="0.3">
      <c r="A60" s="4" t="s">
        <v>58</v>
      </c>
      <c r="B60" s="3" t="s">
        <v>59</v>
      </c>
      <c r="C60" s="5">
        <v>115</v>
      </c>
      <c r="D60" s="3" t="s">
        <v>12</v>
      </c>
      <c r="E60" s="3">
        <v>12</v>
      </c>
      <c r="F60" s="3">
        <v>0</v>
      </c>
      <c r="G60" s="3">
        <f t="shared" ref="G60:H60" si="58">(E60/409)*100</f>
        <v>2.9339853300733498</v>
      </c>
      <c r="H60" s="3">
        <f t="shared" si="58"/>
        <v>0</v>
      </c>
    </row>
    <row r="61" spans="1:8" ht="14.25" customHeight="1" x14ac:dyDescent="0.3">
      <c r="A61" s="4" t="s">
        <v>58</v>
      </c>
      <c r="B61" s="3" t="s">
        <v>59</v>
      </c>
      <c r="C61" s="5">
        <v>120</v>
      </c>
      <c r="D61" s="3" t="s">
        <v>12</v>
      </c>
      <c r="E61" s="3">
        <v>6</v>
      </c>
      <c r="F61" s="3">
        <v>0</v>
      </c>
      <c r="G61" s="3">
        <f t="shared" ref="G61:H61" si="59">(E61/409)*100</f>
        <v>1.4669926650366749</v>
      </c>
      <c r="H61" s="3">
        <f t="shared" si="59"/>
        <v>0</v>
      </c>
    </row>
    <row r="62" spans="1:8" ht="14.25" customHeight="1" x14ac:dyDescent="0.3">
      <c r="A62" s="4" t="s">
        <v>58</v>
      </c>
      <c r="B62" s="3" t="s">
        <v>59</v>
      </c>
      <c r="C62" s="5">
        <v>125</v>
      </c>
      <c r="D62" s="3" t="s">
        <v>12</v>
      </c>
      <c r="E62" s="3">
        <v>5</v>
      </c>
      <c r="F62" s="3">
        <v>0</v>
      </c>
      <c r="G62" s="3">
        <f t="shared" ref="G62:H62" si="60">(E62/409)*100</f>
        <v>1.2224938875305624</v>
      </c>
      <c r="H62" s="3">
        <f t="shared" si="60"/>
        <v>0</v>
      </c>
    </row>
    <row r="63" spans="1:8" ht="14.25" customHeight="1" x14ac:dyDescent="0.3">
      <c r="A63" s="4" t="s">
        <v>58</v>
      </c>
      <c r="B63" s="3" t="s">
        <v>59</v>
      </c>
      <c r="C63" s="5">
        <v>130</v>
      </c>
      <c r="D63" s="3" t="s">
        <v>12</v>
      </c>
      <c r="E63" s="3">
        <v>7</v>
      </c>
      <c r="F63" s="3">
        <v>0</v>
      </c>
      <c r="G63" s="3">
        <f t="shared" ref="G63:H63" si="61">(E63/409)*100</f>
        <v>1.7114914425427872</v>
      </c>
      <c r="H63" s="3">
        <f t="shared" si="61"/>
        <v>0</v>
      </c>
    </row>
    <row r="64" spans="1:8" ht="14.25" customHeight="1" x14ac:dyDescent="0.3">
      <c r="A64" s="4" t="s">
        <v>58</v>
      </c>
      <c r="B64" s="3" t="s">
        <v>59</v>
      </c>
      <c r="C64" s="5">
        <v>135</v>
      </c>
      <c r="D64" s="3" t="s">
        <v>12</v>
      </c>
      <c r="E64" s="3">
        <v>3</v>
      </c>
      <c r="F64" s="3">
        <v>0</v>
      </c>
      <c r="G64" s="3">
        <f t="shared" ref="G64:H64" si="62">(E64/409)*100</f>
        <v>0.73349633251833746</v>
      </c>
      <c r="H64" s="3">
        <f t="shared" si="62"/>
        <v>0</v>
      </c>
    </row>
    <row r="65" spans="1:8" ht="14.25" customHeight="1" x14ac:dyDescent="0.3">
      <c r="A65" s="4" t="s">
        <v>58</v>
      </c>
      <c r="B65" s="3" t="s">
        <v>59</v>
      </c>
      <c r="C65" s="5">
        <v>140</v>
      </c>
      <c r="D65" s="3" t="s">
        <v>12</v>
      </c>
      <c r="E65" s="3">
        <v>2</v>
      </c>
      <c r="F65" s="3">
        <v>0</v>
      </c>
      <c r="G65" s="3">
        <f t="shared" ref="G65:H65" si="63">(E65/409)*100</f>
        <v>0.48899755501222492</v>
      </c>
      <c r="H65" s="3">
        <f t="shared" si="63"/>
        <v>0</v>
      </c>
    </row>
    <row r="66" spans="1:8" ht="14.25" customHeight="1" x14ac:dyDescent="0.3">
      <c r="A66" s="4" t="s">
        <v>58</v>
      </c>
      <c r="B66" s="3" t="s">
        <v>59</v>
      </c>
      <c r="C66" s="5">
        <v>145</v>
      </c>
      <c r="D66" s="3" t="s">
        <v>12</v>
      </c>
      <c r="E66" s="3">
        <v>0</v>
      </c>
      <c r="F66" s="3">
        <v>0</v>
      </c>
      <c r="G66" s="3">
        <f t="shared" ref="G66:H66" si="64">(E66/409)*100</f>
        <v>0</v>
      </c>
      <c r="H66" s="3">
        <f t="shared" si="64"/>
        <v>0</v>
      </c>
    </row>
    <row r="67" spans="1:8" ht="14.25" customHeight="1" x14ac:dyDescent="0.3">
      <c r="A67" s="4" t="s">
        <v>58</v>
      </c>
      <c r="B67" s="3" t="s">
        <v>59</v>
      </c>
      <c r="C67" s="5">
        <v>150</v>
      </c>
      <c r="D67" s="3" t="s">
        <v>12</v>
      </c>
      <c r="E67" s="3">
        <v>0</v>
      </c>
      <c r="F67" s="3">
        <v>0</v>
      </c>
      <c r="G67" s="3">
        <f t="shared" ref="G67:H67" si="65">(E67/409)*100</f>
        <v>0</v>
      </c>
      <c r="H67" s="3">
        <f t="shared" si="65"/>
        <v>0</v>
      </c>
    </row>
    <row r="68" spans="1:8" ht="14.25" customHeight="1" x14ac:dyDescent="0.3">
      <c r="A68" s="4" t="s">
        <v>58</v>
      </c>
      <c r="B68" s="3" t="s">
        <v>59</v>
      </c>
      <c r="C68" s="5">
        <v>155</v>
      </c>
      <c r="D68" s="3" t="s">
        <v>12</v>
      </c>
      <c r="E68" s="3">
        <v>2</v>
      </c>
      <c r="F68" s="3">
        <v>0</v>
      </c>
      <c r="G68" s="3">
        <f t="shared" ref="G68:H68" si="66">(E68/409)*100</f>
        <v>0.48899755501222492</v>
      </c>
      <c r="H68" s="3">
        <f t="shared" si="66"/>
        <v>0</v>
      </c>
    </row>
    <row r="69" spans="1:8" ht="14.25" customHeight="1" x14ac:dyDescent="0.3">
      <c r="A69" s="4" t="s">
        <v>58</v>
      </c>
      <c r="B69" s="3" t="s">
        <v>59</v>
      </c>
      <c r="C69" s="5">
        <v>160</v>
      </c>
      <c r="D69" s="3" t="s">
        <v>12</v>
      </c>
      <c r="E69" s="3">
        <v>1</v>
      </c>
      <c r="F69" s="3">
        <v>0</v>
      </c>
      <c r="G69" s="3">
        <f t="shared" ref="G69:H69" si="67">(E69/409)*100</f>
        <v>0.24449877750611246</v>
      </c>
      <c r="H69" s="3">
        <f t="shared" si="67"/>
        <v>0</v>
      </c>
    </row>
    <row r="70" spans="1:8" ht="14.25" customHeight="1" x14ac:dyDescent="0.3">
      <c r="A70" s="4" t="s">
        <v>58</v>
      </c>
      <c r="B70" s="3" t="s">
        <v>59</v>
      </c>
      <c r="C70" s="5">
        <v>165</v>
      </c>
      <c r="D70" s="3" t="s">
        <v>12</v>
      </c>
      <c r="E70" s="3">
        <v>0</v>
      </c>
      <c r="F70" s="3">
        <v>0</v>
      </c>
      <c r="G70" s="3">
        <f t="shared" ref="G70:H70" si="68">(E70/409)*100</f>
        <v>0</v>
      </c>
      <c r="H70" s="3">
        <f t="shared" si="68"/>
        <v>0</v>
      </c>
    </row>
    <row r="71" spans="1:8" ht="14.25" customHeight="1" x14ac:dyDescent="0.3">
      <c r="A71" s="4" t="s">
        <v>58</v>
      </c>
      <c r="B71" s="3" t="s">
        <v>59</v>
      </c>
      <c r="C71" s="5">
        <v>170</v>
      </c>
      <c r="D71" s="3" t="s">
        <v>12</v>
      </c>
      <c r="E71" s="3">
        <v>0</v>
      </c>
      <c r="F71" s="3">
        <v>0</v>
      </c>
      <c r="G71" s="3">
        <f t="shared" ref="G71:H71" si="69">(E71/409)*100</f>
        <v>0</v>
      </c>
      <c r="H71" s="3">
        <f t="shared" si="69"/>
        <v>0</v>
      </c>
    </row>
    <row r="72" spans="1:8" ht="14.25" customHeight="1" x14ac:dyDescent="0.3">
      <c r="A72" s="4" t="s">
        <v>58</v>
      </c>
      <c r="B72" s="3" t="s">
        <v>59</v>
      </c>
      <c r="C72" s="5">
        <v>175</v>
      </c>
      <c r="D72" s="3" t="s">
        <v>12</v>
      </c>
      <c r="E72" s="3">
        <v>0</v>
      </c>
      <c r="F72" s="3">
        <v>0</v>
      </c>
      <c r="G72" s="3">
        <f t="shared" ref="G72:H72" si="70">(E72/409)*100</f>
        <v>0</v>
      </c>
      <c r="H72" s="3">
        <f t="shared" si="70"/>
        <v>0</v>
      </c>
    </row>
    <row r="73" spans="1:8" ht="14.25" customHeight="1" x14ac:dyDescent="0.3">
      <c r="A73" s="4" t="s">
        <v>58</v>
      </c>
      <c r="B73" s="3" t="s">
        <v>59</v>
      </c>
      <c r="C73" s="5" t="s">
        <v>14</v>
      </c>
      <c r="D73" s="3" t="s">
        <v>12</v>
      </c>
      <c r="E73" s="3">
        <v>0</v>
      </c>
      <c r="F73" s="3">
        <v>0</v>
      </c>
      <c r="G73" s="3">
        <f t="shared" ref="G73:H73" si="71">(E73/409)*100</f>
        <v>0</v>
      </c>
      <c r="H73" s="3">
        <f t="shared" si="71"/>
        <v>0</v>
      </c>
    </row>
    <row r="74" spans="1:8" ht="14.25" customHeight="1" x14ac:dyDescent="0.3">
      <c r="A74" s="4" t="s">
        <v>60</v>
      </c>
      <c r="B74" s="3" t="s">
        <v>61</v>
      </c>
      <c r="C74" s="5">
        <v>5</v>
      </c>
      <c r="D74" s="3" t="s">
        <v>10</v>
      </c>
      <c r="E74" s="3">
        <v>0</v>
      </c>
      <c r="F74" s="3">
        <v>0</v>
      </c>
      <c r="G74" s="3">
        <f t="shared" ref="G74:H74" si="72">(E74/435)*100</f>
        <v>0</v>
      </c>
      <c r="H74" s="3">
        <f t="shared" si="72"/>
        <v>0</v>
      </c>
    </row>
    <row r="75" spans="1:8" ht="14.25" customHeight="1" x14ac:dyDescent="0.3">
      <c r="A75" s="4" t="s">
        <v>60</v>
      </c>
      <c r="B75" s="3" t="s">
        <v>61</v>
      </c>
      <c r="C75" s="5">
        <v>10</v>
      </c>
      <c r="D75" s="3" t="s">
        <v>10</v>
      </c>
      <c r="E75" s="3">
        <v>0</v>
      </c>
      <c r="F75" s="3">
        <v>0</v>
      </c>
      <c r="G75" s="3">
        <f t="shared" ref="G75:H75" si="73">(E75/435)*100</f>
        <v>0</v>
      </c>
      <c r="H75" s="3">
        <f t="shared" si="73"/>
        <v>0</v>
      </c>
    </row>
    <row r="76" spans="1:8" ht="14.25" customHeight="1" x14ac:dyDescent="0.3">
      <c r="A76" s="4" t="s">
        <v>60</v>
      </c>
      <c r="B76" s="3" t="s">
        <v>61</v>
      </c>
      <c r="C76" s="5">
        <v>15</v>
      </c>
      <c r="D76" s="3" t="s">
        <v>10</v>
      </c>
      <c r="E76" s="3">
        <v>4</v>
      </c>
      <c r="F76" s="3">
        <v>0</v>
      </c>
      <c r="G76" s="3">
        <f t="shared" ref="G76:H76" si="74">(E76/435)*100</f>
        <v>0.91954022988505746</v>
      </c>
      <c r="H76" s="3">
        <f t="shared" si="74"/>
        <v>0</v>
      </c>
    </row>
    <row r="77" spans="1:8" ht="14.25" customHeight="1" x14ac:dyDescent="0.3">
      <c r="A77" s="4" t="s">
        <v>60</v>
      </c>
      <c r="B77" s="3" t="s">
        <v>61</v>
      </c>
      <c r="C77" s="5">
        <v>20</v>
      </c>
      <c r="D77" s="3" t="s">
        <v>10</v>
      </c>
      <c r="E77" s="3">
        <v>9</v>
      </c>
      <c r="F77" s="3">
        <v>0</v>
      </c>
      <c r="G77" s="3">
        <f t="shared" ref="G77:H77" si="75">(E77/435)*100</f>
        <v>2.0689655172413794</v>
      </c>
      <c r="H77" s="3">
        <f t="shared" si="75"/>
        <v>0</v>
      </c>
    </row>
    <row r="78" spans="1:8" ht="14.25" customHeight="1" x14ac:dyDescent="0.3">
      <c r="A78" s="4" t="s">
        <v>60</v>
      </c>
      <c r="B78" s="3" t="s">
        <v>61</v>
      </c>
      <c r="C78" s="5">
        <v>25</v>
      </c>
      <c r="D78" s="3" t="s">
        <v>10</v>
      </c>
      <c r="E78" s="3">
        <v>9</v>
      </c>
      <c r="F78" s="3">
        <v>1</v>
      </c>
      <c r="G78" s="3">
        <f t="shared" ref="G78:H78" si="76">(E78/435)*100</f>
        <v>2.0689655172413794</v>
      </c>
      <c r="H78" s="3">
        <f t="shared" si="76"/>
        <v>0.22988505747126436</v>
      </c>
    </row>
    <row r="79" spans="1:8" ht="14.25" customHeight="1" x14ac:dyDescent="0.3">
      <c r="A79" s="4" t="s">
        <v>60</v>
      </c>
      <c r="B79" s="3" t="s">
        <v>61</v>
      </c>
      <c r="C79" s="5">
        <v>30</v>
      </c>
      <c r="D79" s="3" t="s">
        <v>10</v>
      </c>
      <c r="E79" s="3">
        <v>20</v>
      </c>
      <c r="F79" s="3">
        <v>3</v>
      </c>
      <c r="G79" s="3">
        <f t="shared" ref="G79:H79" si="77">(E79/435)*100</f>
        <v>4.5977011494252871</v>
      </c>
      <c r="H79" s="3">
        <f t="shared" si="77"/>
        <v>0.68965517241379315</v>
      </c>
    </row>
    <row r="80" spans="1:8" ht="14.25" customHeight="1" x14ac:dyDescent="0.3">
      <c r="A80" s="4" t="s">
        <v>60</v>
      </c>
      <c r="B80" s="3" t="s">
        <v>61</v>
      </c>
      <c r="C80" s="5">
        <v>35</v>
      </c>
      <c r="D80" s="3" t="s">
        <v>10</v>
      </c>
      <c r="E80" s="3">
        <v>46</v>
      </c>
      <c r="F80" s="3">
        <v>3</v>
      </c>
      <c r="G80" s="3">
        <f t="shared" ref="G80:H80" si="78">(E80/435)*100</f>
        <v>10.574712643678161</v>
      </c>
      <c r="H80" s="3">
        <f t="shared" si="78"/>
        <v>0.68965517241379315</v>
      </c>
    </row>
    <row r="81" spans="1:8" ht="14.25" customHeight="1" x14ac:dyDescent="0.3">
      <c r="A81" s="4" t="s">
        <v>60</v>
      </c>
      <c r="B81" s="3" t="s">
        <v>61</v>
      </c>
      <c r="C81" s="5">
        <v>40</v>
      </c>
      <c r="D81" s="3" t="s">
        <v>11</v>
      </c>
      <c r="E81" s="3">
        <v>38</v>
      </c>
      <c r="F81" s="3">
        <v>5</v>
      </c>
      <c r="G81" s="3">
        <f t="shared" ref="G81:H81" si="79">(E81/435)*100</f>
        <v>8.7356321839080451</v>
      </c>
      <c r="H81" s="3">
        <f t="shared" si="79"/>
        <v>1.1494252873563218</v>
      </c>
    </row>
    <row r="82" spans="1:8" ht="14.25" customHeight="1" x14ac:dyDescent="0.3">
      <c r="A82" s="4" t="s">
        <v>60</v>
      </c>
      <c r="B82" s="3" t="s">
        <v>61</v>
      </c>
      <c r="C82" s="5">
        <v>45</v>
      </c>
      <c r="D82" s="3" t="s">
        <v>11</v>
      </c>
      <c r="E82" s="3">
        <v>42</v>
      </c>
      <c r="F82" s="3">
        <v>0</v>
      </c>
      <c r="G82" s="3">
        <f t="shared" ref="G82:H82" si="80">(E82/435)*100</f>
        <v>9.6551724137931032</v>
      </c>
      <c r="H82" s="3">
        <f t="shared" si="80"/>
        <v>0</v>
      </c>
    </row>
    <row r="83" spans="1:8" ht="14.25" customHeight="1" x14ac:dyDescent="0.3">
      <c r="A83" s="4" t="s">
        <v>60</v>
      </c>
      <c r="B83" s="3" t="s">
        <v>61</v>
      </c>
      <c r="C83" s="5">
        <v>50</v>
      </c>
      <c r="D83" s="3" t="s">
        <v>11</v>
      </c>
      <c r="E83" s="3">
        <v>18</v>
      </c>
      <c r="F83" s="3">
        <v>1</v>
      </c>
      <c r="G83" s="3">
        <f t="shared" ref="G83:H83" si="81">(E83/435)*100</f>
        <v>4.1379310344827589</v>
      </c>
      <c r="H83" s="3">
        <f t="shared" si="81"/>
        <v>0.22988505747126436</v>
      </c>
    </row>
    <row r="84" spans="1:8" ht="14.25" customHeight="1" x14ac:dyDescent="0.3">
      <c r="A84" s="4" t="s">
        <v>60</v>
      </c>
      <c r="B84" s="3" t="s">
        <v>61</v>
      </c>
      <c r="C84" s="5">
        <v>55</v>
      </c>
      <c r="D84" s="3" t="s">
        <v>11</v>
      </c>
      <c r="E84" s="3">
        <v>7</v>
      </c>
      <c r="F84" s="3">
        <v>0</v>
      </c>
      <c r="G84" s="3">
        <f t="shared" ref="G84:H84" si="82">(E84/435)*100</f>
        <v>1.6091954022988506</v>
      </c>
      <c r="H84" s="3">
        <f t="shared" si="82"/>
        <v>0</v>
      </c>
    </row>
    <row r="85" spans="1:8" ht="14.25" customHeight="1" x14ac:dyDescent="0.3">
      <c r="A85" s="4" t="s">
        <v>60</v>
      </c>
      <c r="B85" s="3" t="s">
        <v>61</v>
      </c>
      <c r="C85" s="5">
        <v>60</v>
      </c>
      <c r="D85" s="3" t="s">
        <v>11</v>
      </c>
      <c r="E85" s="3">
        <v>0</v>
      </c>
      <c r="F85" s="3">
        <v>0</v>
      </c>
      <c r="G85" s="3">
        <f t="shared" ref="G85:H85" si="83">(E85/435)*100</f>
        <v>0</v>
      </c>
      <c r="H85" s="3">
        <f t="shared" si="83"/>
        <v>0</v>
      </c>
    </row>
    <row r="86" spans="1:8" ht="14.25" customHeight="1" x14ac:dyDescent="0.3">
      <c r="A86" s="4" t="s">
        <v>60</v>
      </c>
      <c r="B86" s="3" t="s">
        <v>61</v>
      </c>
      <c r="C86" s="5">
        <v>65</v>
      </c>
      <c r="D86" s="3" t="s">
        <v>11</v>
      </c>
      <c r="E86" s="3">
        <v>5</v>
      </c>
      <c r="F86" s="3">
        <v>1</v>
      </c>
      <c r="G86" s="3">
        <f t="shared" ref="G86:H86" si="84">(E86/435)*100</f>
        <v>1.1494252873563218</v>
      </c>
      <c r="H86" s="3">
        <f t="shared" si="84"/>
        <v>0.22988505747126436</v>
      </c>
    </row>
    <row r="87" spans="1:8" ht="14.25" customHeight="1" x14ac:dyDescent="0.3">
      <c r="A87" s="4" t="s">
        <v>60</v>
      </c>
      <c r="B87" s="3" t="s">
        <v>61</v>
      </c>
      <c r="C87" s="5">
        <v>70</v>
      </c>
      <c r="D87" s="3" t="s">
        <v>11</v>
      </c>
      <c r="E87" s="3">
        <v>7</v>
      </c>
      <c r="F87" s="3">
        <v>0</v>
      </c>
      <c r="G87" s="3">
        <f t="shared" ref="G87:H87" si="85">(E87/435)*100</f>
        <v>1.6091954022988506</v>
      </c>
      <c r="H87" s="3">
        <f t="shared" si="85"/>
        <v>0</v>
      </c>
    </row>
    <row r="88" spans="1:8" ht="14.25" customHeight="1" x14ac:dyDescent="0.3">
      <c r="A88" s="4" t="s">
        <v>60</v>
      </c>
      <c r="B88" s="3" t="s">
        <v>61</v>
      </c>
      <c r="C88" s="5">
        <v>75</v>
      </c>
      <c r="D88" s="3" t="s">
        <v>11</v>
      </c>
      <c r="E88" s="3">
        <v>10</v>
      </c>
      <c r="F88" s="3">
        <v>0</v>
      </c>
      <c r="G88" s="3">
        <f t="shared" ref="G88:H88" si="86">(E88/435)*100</f>
        <v>2.2988505747126435</v>
      </c>
      <c r="H88" s="3">
        <f t="shared" si="86"/>
        <v>0</v>
      </c>
    </row>
    <row r="89" spans="1:8" ht="14.25" customHeight="1" x14ac:dyDescent="0.3">
      <c r="A89" s="4" t="s">
        <v>60</v>
      </c>
      <c r="B89" s="3" t="s">
        <v>61</v>
      </c>
      <c r="C89" s="5">
        <v>80</v>
      </c>
      <c r="D89" s="3" t="s">
        <v>12</v>
      </c>
      <c r="E89" s="3">
        <v>21</v>
      </c>
      <c r="F89" s="3">
        <v>0</v>
      </c>
      <c r="G89" s="3">
        <f t="shared" ref="G89:H89" si="87">(E89/435)*100</f>
        <v>4.8275862068965516</v>
      </c>
      <c r="H89" s="3">
        <f t="shared" si="87"/>
        <v>0</v>
      </c>
    </row>
    <row r="90" spans="1:8" ht="14.25" customHeight="1" x14ac:dyDescent="0.3">
      <c r="A90" s="4" t="s">
        <v>60</v>
      </c>
      <c r="B90" s="3" t="s">
        <v>61</v>
      </c>
      <c r="C90" s="5">
        <v>85</v>
      </c>
      <c r="D90" s="3" t="s">
        <v>12</v>
      </c>
      <c r="E90" s="3">
        <v>17</v>
      </c>
      <c r="F90" s="3">
        <v>2</v>
      </c>
      <c r="G90" s="3">
        <f t="shared" ref="G90:H90" si="88">(E90/435)*100</f>
        <v>3.9080459770114944</v>
      </c>
      <c r="H90" s="3">
        <f t="shared" si="88"/>
        <v>0.45977011494252873</v>
      </c>
    </row>
    <row r="91" spans="1:8" ht="14.25" customHeight="1" x14ac:dyDescent="0.3">
      <c r="A91" s="4" t="s">
        <v>60</v>
      </c>
      <c r="B91" s="3" t="s">
        <v>61</v>
      </c>
      <c r="C91" s="5">
        <v>90</v>
      </c>
      <c r="D91" s="3" t="s">
        <v>12</v>
      </c>
      <c r="E91" s="3">
        <v>20</v>
      </c>
      <c r="F91" s="3">
        <v>1</v>
      </c>
      <c r="G91" s="3">
        <f t="shared" ref="G91:H91" si="89">(E91/435)*100</f>
        <v>4.5977011494252871</v>
      </c>
      <c r="H91" s="3">
        <f t="shared" si="89"/>
        <v>0.22988505747126436</v>
      </c>
    </row>
    <row r="92" spans="1:8" ht="14.25" customHeight="1" x14ac:dyDescent="0.3">
      <c r="A92" s="4" t="s">
        <v>60</v>
      </c>
      <c r="B92" s="3" t="s">
        <v>61</v>
      </c>
      <c r="C92" s="5">
        <v>95</v>
      </c>
      <c r="D92" s="3" t="s">
        <v>12</v>
      </c>
      <c r="E92" s="3">
        <v>23</v>
      </c>
      <c r="F92" s="3">
        <v>2</v>
      </c>
      <c r="G92" s="3">
        <f t="shared" ref="G92:H92" si="90">(E92/435)*100</f>
        <v>5.2873563218390807</v>
      </c>
      <c r="H92" s="3">
        <f t="shared" si="90"/>
        <v>0.45977011494252873</v>
      </c>
    </row>
    <row r="93" spans="1:8" ht="14.25" customHeight="1" x14ac:dyDescent="0.3">
      <c r="A93" s="4" t="s">
        <v>60</v>
      </c>
      <c r="B93" s="3" t="s">
        <v>61</v>
      </c>
      <c r="C93" s="5">
        <v>100</v>
      </c>
      <c r="D93" s="3" t="s">
        <v>12</v>
      </c>
      <c r="E93" s="3">
        <v>25</v>
      </c>
      <c r="F93" s="3">
        <v>1</v>
      </c>
      <c r="G93" s="3">
        <f t="shared" ref="G93:H93" si="91">(E93/435)*100</f>
        <v>5.7471264367816088</v>
      </c>
      <c r="H93" s="3">
        <f t="shared" si="91"/>
        <v>0.22988505747126436</v>
      </c>
    </row>
    <row r="94" spans="1:8" ht="14.25" customHeight="1" x14ac:dyDescent="0.3">
      <c r="A94" s="4" t="s">
        <v>60</v>
      </c>
      <c r="B94" s="3" t="s">
        <v>61</v>
      </c>
      <c r="C94" s="5">
        <v>105</v>
      </c>
      <c r="D94" s="3" t="s">
        <v>12</v>
      </c>
      <c r="E94" s="3">
        <v>25</v>
      </c>
      <c r="F94" s="3">
        <v>2</v>
      </c>
      <c r="G94" s="3">
        <f t="shared" ref="G94:H94" si="92">(E94/435)*100</f>
        <v>5.7471264367816088</v>
      </c>
      <c r="H94" s="3">
        <f t="shared" si="92"/>
        <v>0.45977011494252873</v>
      </c>
    </row>
    <row r="95" spans="1:8" ht="14.25" customHeight="1" x14ac:dyDescent="0.3">
      <c r="A95" s="4" t="s">
        <v>60</v>
      </c>
      <c r="B95" s="3" t="s">
        <v>61</v>
      </c>
      <c r="C95" s="5">
        <v>110</v>
      </c>
      <c r="D95" s="3" t="s">
        <v>12</v>
      </c>
      <c r="E95" s="3">
        <v>16</v>
      </c>
      <c r="F95" s="3">
        <v>1</v>
      </c>
      <c r="G95" s="3">
        <f t="shared" ref="G95:H95" si="93">(E95/435)*100</f>
        <v>3.6781609195402298</v>
      </c>
      <c r="H95" s="3">
        <f t="shared" si="93"/>
        <v>0.22988505747126436</v>
      </c>
    </row>
    <row r="96" spans="1:8" ht="14.25" customHeight="1" x14ac:dyDescent="0.3">
      <c r="A96" s="4" t="s">
        <v>60</v>
      </c>
      <c r="B96" s="3" t="s">
        <v>61</v>
      </c>
      <c r="C96" s="5">
        <v>115</v>
      </c>
      <c r="D96" s="3" t="s">
        <v>12</v>
      </c>
      <c r="E96" s="3">
        <v>15</v>
      </c>
      <c r="F96" s="3">
        <v>1</v>
      </c>
      <c r="G96" s="3">
        <f t="shared" ref="G96:H96" si="94">(E96/435)*100</f>
        <v>3.4482758620689653</v>
      </c>
      <c r="H96" s="3">
        <f t="shared" si="94"/>
        <v>0.22988505747126436</v>
      </c>
    </row>
    <row r="97" spans="1:8" ht="14.25" customHeight="1" x14ac:dyDescent="0.3">
      <c r="A97" s="4" t="s">
        <v>60</v>
      </c>
      <c r="B97" s="3" t="s">
        <v>61</v>
      </c>
      <c r="C97" s="5">
        <v>120</v>
      </c>
      <c r="D97" s="3" t="s">
        <v>12</v>
      </c>
      <c r="E97" s="3">
        <v>12</v>
      </c>
      <c r="F97" s="3">
        <v>0</v>
      </c>
      <c r="G97" s="3">
        <f t="shared" ref="G97:H97" si="95">(E97/435)*100</f>
        <v>2.7586206896551726</v>
      </c>
      <c r="H97" s="3">
        <f t="shared" si="95"/>
        <v>0</v>
      </c>
    </row>
    <row r="98" spans="1:8" ht="14.25" customHeight="1" x14ac:dyDescent="0.3">
      <c r="A98" s="4" t="s">
        <v>60</v>
      </c>
      <c r="B98" s="3" t="s">
        <v>61</v>
      </c>
      <c r="C98" s="5">
        <v>125</v>
      </c>
      <c r="D98" s="3" t="s">
        <v>12</v>
      </c>
      <c r="E98" s="3">
        <v>7</v>
      </c>
      <c r="F98" s="3">
        <v>0</v>
      </c>
      <c r="G98" s="3">
        <f t="shared" ref="G98:H98" si="96">(E98/435)*100</f>
        <v>1.6091954022988506</v>
      </c>
      <c r="H98" s="3">
        <f t="shared" si="96"/>
        <v>0</v>
      </c>
    </row>
    <row r="99" spans="1:8" ht="14.25" customHeight="1" x14ac:dyDescent="0.3">
      <c r="A99" s="4" t="s">
        <v>60</v>
      </c>
      <c r="B99" s="3" t="s">
        <v>61</v>
      </c>
      <c r="C99" s="5">
        <v>130</v>
      </c>
      <c r="D99" s="3" t="s">
        <v>12</v>
      </c>
      <c r="E99" s="3">
        <v>3</v>
      </c>
      <c r="F99" s="3">
        <v>1</v>
      </c>
      <c r="G99" s="3">
        <f t="shared" ref="G99:H99" si="97">(E99/435)*100</f>
        <v>0.68965517241379315</v>
      </c>
      <c r="H99" s="3">
        <f t="shared" si="97"/>
        <v>0.22988505747126436</v>
      </c>
    </row>
    <row r="100" spans="1:8" ht="14.25" customHeight="1" x14ac:dyDescent="0.3">
      <c r="A100" s="4" t="s">
        <v>60</v>
      </c>
      <c r="B100" s="3" t="s">
        <v>61</v>
      </c>
      <c r="C100" s="5">
        <v>135</v>
      </c>
      <c r="D100" s="3" t="s">
        <v>12</v>
      </c>
      <c r="E100" s="3">
        <v>5</v>
      </c>
      <c r="F100" s="3">
        <v>0</v>
      </c>
      <c r="G100" s="3">
        <f t="shared" ref="G100:H100" si="98">(E100/435)*100</f>
        <v>1.1494252873563218</v>
      </c>
      <c r="H100" s="3">
        <f t="shared" si="98"/>
        <v>0</v>
      </c>
    </row>
    <row r="101" spans="1:8" ht="14.25" customHeight="1" x14ac:dyDescent="0.3">
      <c r="A101" s="4" t="s">
        <v>60</v>
      </c>
      <c r="B101" s="3" t="s">
        <v>61</v>
      </c>
      <c r="C101" s="5">
        <v>140</v>
      </c>
      <c r="D101" s="3" t="s">
        <v>12</v>
      </c>
      <c r="E101" s="3">
        <v>3</v>
      </c>
      <c r="F101" s="3">
        <v>0</v>
      </c>
      <c r="G101" s="3">
        <f t="shared" ref="G101:H101" si="99">(E101/435)*100</f>
        <v>0.68965517241379315</v>
      </c>
      <c r="H101" s="3">
        <f t="shared" si="99"/>
        <v>0</v>
      </c>
    </row>
    <row r="102" spans="1:8" ht="14.25" customHeight="1" x14ac:dyDescent="0.3">
      <c r="A102" s="4" t="s">
        <v>60</v>
      </c>
      <c r="B102" s="3" t="s">
        <v>61</v>
      </c>
      <c r="C102" s="5">
        <v>145</v>
      </c>
      <c r="D102" s="3" t="s">
        <v>12</v>
      </c>
      <c r="E102" s="3">
        <v>0</v>
      </c>
      <c r="F102" s="3">
        <v>1</v>
      </c>
      <c r="G102" s="3">
        <f t="shared" ref="G102:H102" si="100">(E102/435)*100</f>
        <v>0</v>
      </c>
      <c r="H102" s="3">
        <f t="shared" si="100"/>
        <v>0.22988505747126436</v>
      </c>
    </row>
    <row r="103" spans="1:8" ht="14.25" customHeight="1" x14ac:dyDescent="0.3">
      <c r="A103" s="4" t="s">
        <v>60</v>
      </c>
      <c r="B103" s="3" t="s">
        <v>61</v>
      </c>
      <c r="C103" s="5">
        <v>150</v>
      </c>
      <c r="D103" s="3" t="s">
        <v>12</v>
      </c>
      <c r="E103" s="3">
        <v>0</v>
      </c>
      <c r="F103" s="3">
        <v>0</v>
      </c>
      <c r="G103" s="3">
        <f t="shared" ref="G103:H103" si="101">(E103/435)*100</f>
        <v>0</v>
      </c>
      <c r="H103" s="3">
        <f t="shared" si="101"/>
        <v>0</v>
      </c>
    </row>
    <row r="104" spans="1:8" ht="14.25" customHeight="1" x14ac:dyDescent="0.3">
      <c r="A104" s="4" t="s">
        <v>60</v>
      </c>
      <c r="B104" s="3" t="s">
        <v>61</v>
      </c>
      <c r="C104" s="5">
        <v>155</v>
      </c>
      <c r="D104" s="3" t="s">
        <v>12</v>
      </c>
      <c r="E104" s="3">
        <v>0</v>
      </c>
      <c r="F104" s="3">
        <v>0</v>
      </c>
      <c r="G104" s="3">
        <f t="shared" ref="G104:H104" si="102">(E104/435)*100</f>
        <v>0</v>
      </c>
      <c r="H104" s="3">
        <f t="shared" si="102"/>
        <v>0</v>
      </c>
    </row>
    <row r="105" spans="1:8" ht="14.25" customHeight="1" x14ac:dyDescent="0.3">
      <c r="A105" s="4" t="s">
        <v>60</v>
      </c>
      <c r="B105" s="3" t="s">
        <v>61</v>
      </c>
      <c r="C105" s="5">
        <v>160</v>
      </c>
      <c r="D105" s="3" t="s">
        <v>12</v>
      </c>
      <c r="E105" s="3">
        <v>0</v>
      </c>
      <c r="F105" s="3">
        <v>0</v>
      </c>
      <c r="G105" s="3">
        <f t="shared" ref="G105:H105" si="103">(E105/435)*100</f>
        <v>0</v>
      </c>
      <c r="H105" s="3">
        <f t="shared" si="103"/>
        <v>0</v>
      </c>
    </row>
    <row r="106" spans="1:8" ht="14.25" customHeight="1" x14ac:dyDescent="0.3">
      <c r="A106" s="4" t="s">
        <v>60</v>
      </c>
      <c r="B106" s="3" t="s">
        <v>61</v>
      </c>
      <c r="C106" s="5">
        <v>165</v>
      </c>
      <c r="D106" s="3" t="s">
        <v>12</v>
      </c>
      <c r="E106" s="3">
        <v>1</v>
      </c>
      <c r="F106" s="3">
        <v>0</v>
      </c>
      <c r="G106" s="3">
        <f t="shared" ref="G106:H106" si="104">(E106/435)*100</f>
        <v>0.22988505747126436</v>
      </c>
      <c r="H106" s="3">
        <f t="shared" si="104"/>
        <v>0</v>
      </c>
    </row>
    <row r="107" spans="1:8" ht="14.25" customHeight="1" x14ac:dyDescent="0.3">
      <c r="A107" s="4" t="s">
        <v>60</v>
      </c>
      <c r="B107" s="3" t="s">
        <v>61</v>
      </c>
      <c r="C107" s="5">
        <v>170</v>
      </c>
      <c r="D107" s="3" t="s">
        <v>12</v>
      </c>
      <c r="E107" s="3">
        <v>1</v>
      </c>
      <c r="F107" s="3">
        <v>0</v>
      </c>
      <c r="G107" s="3">
        <f t="shared" ref="G107:H107" si="105">(E107/435)*100</f>
        <v>0.22988505747126436</v>
      </c>
      <c r="H107" s="3">
        <f t="shared" si="105"/>
        <v>0</v>
      </c>
    </row>
    <row r="108" spans="1:8" ht="14.25" customHeight="1" x14ac:dyDescent="0.3">
      <c r="A108" s="4" t="s">
        <v>60</v>
      </c>
      <c r="B108" s="3" t="s">
        <v>61</v>
      </c>
      <c r="C108" s="5">
        <v>175</v>
      </c>
      <c r="D108" s="3" t="s">
        <v>12</v>
      </c>
      <c r="E108" s="3">
        <v>0</v>
      </c>
      <c r="F108" s="3">
        <v>0</v>
      </c>
      <c r="G108" s="3">
        <f t="shared" ref="G108:H108" si="106">(E108/435)*100</f>
        <v>0</v>
      </c>
      <c r="H108" s="3">
        <f t="shared" si="106"/>
        <v>0</v>
      </c>
    </row>
    <row r="109" spans="1:8" ht="14.25" customHeight="1" x14ac:dyDescent="0.3">
      <c r="A109" s="4" t="s">
        <v>60</v>
      </c>
      <c r="B109" s="3" t="s">
        <v>61</v>
      </c>
      <c r="C109" s="5" t="s">
        <v>14</v>
      </c>
      <c r="D109" s="3" t="s">
        <v>12</v>
      </c>
      <c r="E109" s="3">
        <v>0</v>
      </c>
      <c r="F109" s="3">
        <v>0</v>
      </c>
      <c r="G109" s="3">
        <f t="shared" ref="G109:H109" si="107">(E109/435)*100</f>
        <v>0</v>
      </c>
      <c r="H109" s="3">
        <f t="shared" si="107"/>
        <v>0</v>
      </c>
    </row>
    <row r="110" spans="1:8" ht="14.25" customHeight="1" x14ac:dyDescent="0.3">
      <c r="A110" s="4" t="s">
        <v>62</v>
      </c>
      <c r="B110" s="3" t="s">
        <v>63</v>
      </c>
      <c r="C110" s="5">
        <v>5</v>
      </c>
      <c r="D110" s="3" t="s">
        <v>10</v>
      </c>
      <c r="E110" s="3">
        <v>0</v>
      </c>
      <c r="F110" s="3">
        <v>0</v>
      </c>
      <c r="G110" s="3">
        <f t="shared" ref="G110:H110" si="108">(E110/255)*100</f>
        <v>0</v>
      </c>
      <c r="H110" s="3">
        <f t="shared" si="108"/>
        <v>0</v>
      </c>
    </row>
    <row r="111" spans="1:8" ht="14.25" customHeight="1" x14ac:dyDescent="0.3">
      <c r="A111" s="4" t="s">
        <v>62</v>
      </c>
      <c r="B111" s="3" t="s">
        <v>63</v>
      </c>
      <c r="C111" s="5">
        <v>10</v>
      </c>
      <c r="D111" s="3" t="s">
        <v>10</v>
      </c>
      <c r="E111" s="3">
        <v>0</v>
      </c>
      <c r="F111" s="3">
        <v>0</v>
      </c>
      <c r="G111" s="3">
        <f t="shared" ref="G111:H111" si="109">(E111/255)*100</f>
        <v>0</v>
      </c>
      <c r="H111" s="3">
        <f t="shared" si="109"/>
        <v>0</v>
      </c>
    </row>
    <row r="112" spans="1:8" ht="14.25" customHeight="1" x14ac:dyDescent="0.3">
      <c r="A112" s="4" t="s">
        <v>62</v>
      </c>
      <c r="B112" s="3" t="s">
        <v>63</v>
      </c>
      <c r="C112" s="5">
        <v>15</v>
      </c>
      <c r="D112" s="3" t="s">
        <v>10</v>
      </c>
      <c r="E112" s="3">
        <v>6</v>
      </c>
      <c r="F112" s="3">
        <v>0</v>
      </c>
      <c r="G112" s="3">
        <f t="shared" ref="G112:H112" si="110">(E112/255)*100</f>
        <v>2.3529411764705883</v>
      </c>
      <c r="H112" s="3">
        <f t="shared" si="110"/>
        <v>0</v>
      </c>
    </row>
    <row r="113" spans="1:8" ht="14.25" customHeight="1" x14ac:dyDescent="0.3">
      <c r="A113" s="4" t="s">
        <v>62</v>
      </c>
      <c r="B113" s="3" t="s">
        <v>63</v>
      </c>
      <c r="C113" s="5">
        <v>20</v>
      </c>
      <c r="D113" s="3" t="s">
        <v>10</v>
      </c>
      <c r="E113" s="3">
        <v>6</v>
      </c>
      <c r="F113" s="3">
        <v>0</v>
      </c>
      <c r="G113" s="3">
        <f t="shared" ref="G113:H113" si="111">(E113/255)*100</f>
        <v>2.3529411764705883</v>
      </c>
      <c r="H113" s="3">
        <f t="shared" si="111"/>
        <v>0</v>
      </c>
    </row>
    <row r="114" spans="1:8" ht="14.25" customHeight="1" x14ac:dyDescent="0.3">
      <c r="A114" s="4" t="s">
        <v>62</v>
      </c>
      <c r="B114" s="3" t="s">
        <v>63</v>
      </c>
      <c r="C114" s="5">
        <v>25</v>
      </c>
      <c r="D114" s="3" t="s">
        <v>10</v>
      </c>
      <c r="E114" s="3">
        <v>5</v>
      </c>
      <c r="F114" s="3">
        <v>5</v>
      </c>
      <c r="G114" s="3">
        <f t="shared" ref="G114:H114" si="112">(E114/255)*100</f>
        <v>1.9607843137254901</v>
      </c>
      <c r="H114" s="3">
        <f t="shared" si="112"/>
        <v>1.9607843137254901</v>
      </c>
    </row>
    <row r="115" spans="1:8" ht="14.25" customHeight="1" x14ac:dyDescent="0.3">
      <c r="A115" s="4" t="s">
        <v>62</v>
      </c>
      <c r="B115" s="3" t="s">
        <v>63</v>
      </c>
      <c r="C115" s="5">
        <v>30</v>
      </c>
      <c r="D115" s="3" t="s">
        <v>10</v>
      </c>
      <c r="E115" s="3">
        <v>18</v>
      </c>
      <c r="F115" s="3">
        <v>2</v>
      </c>
      <c r="G115" s="3">
        <f t="shared" ref="G115:H115" si="113">(E115/255)*100</f>
        <v>7.0588235294117645</v>
      </c>
      <c r="H115" s="3">
        <f t="shared" si="113"/>
        <v>0.78431372549019607</v>
      </c>
    </row>
    <row r="116" spans="1:8" ht="14.25" customHeight="1" x14ac:dyDescent="0.3">
      <c r="A116" s="4" t="s">
        <v>62</v>
      </c>
      <c r="B116" s="3" t="s">
        <v>63</v>
      </c>
      <c r="C116" s="5">
        <v>35</v>
      </c>
      <c r="D116" s="3" t="s">
        <v>10</v>
      </c>
      <c r="E116" s="3">
        <v>25</v>
      </c>
      <c r="F116" s="3">
        <v>2</v>
      </c>
      <c r="G116" s="3">
        <f t="shared" ref="G116:H116" si="114">(E116/255)*100</f>
        <v>9.8039215686274517</v>
      </c>
      <c r="H116" s="3">
        <f t="shared" si="114"/>
        <v>0.78431372549019607</v>
      </c>
    </row>
    <row r="117" spans="1:8" ht="14.25" customHeight="1" x14ac:dyDescent="0.3">
      <c r="A117" s="4" t="s">
        <v>62</v>
      </c>
      <c r="B117" s="3" t="s">
        <v>63</v>
      </c>
      <c r="C117" s="5">
        <v>40</v>
      </c>
      <c r="D117" s="3" t="s">
        <v>11</v>
      </c>
      <c r="E117" s="3">
        <v>14</v>
      </c>
      <c r="F117" s="3">
        <v>3</v>
      </c>
      <c r="G117" s="3">
        <f t="shared" ref="G117:H117" si="115">(E117/255)*100</f>
        <v>5.4901960784313726</v>
      </c>
      <c r="H117" s="3">
        <f t="shared" si="115"/>
        <v>1.1764705882352942</v>
      </c>
    </row>
    <row r="118" spans="1:8" ht="14.25" customHeight="1" x14ac:dyDescent="0.3">
      <c r="A118" s="4" t="s">
        <v>62</v>
      </c>
      <c r="B118" s="3" t="s">
        <v>63</v>
      </c>
      <c r="C118" s="5">
        <v>45</v>
      </c>
      <c r="D118" s="3" t="s">
        <v>11</v>
      </c>
      <c r="E118" s="3">
        <v>17</v>
      </c>
      <c r="F118" s="3">
        <v>0</v>
      </c>
      <c r="G118" s="3">
        <f t="shared" ref="G118:H118" si="116">(E118/255)*100</f>
        <v>6.666666666666667</v>
      </c>
      <c r="H118" s="3">
        <f t="shared" si="116"/>
        <v>0</v>
      </c>
    </row>
    <row r="119" spans="1:8" ht="14.25" customHeight="1" x14ac:dyDescent="0.3">
      <c r="A119" s="4" t="s">
        <v>62</v>
      </c>
      <c r="B119" s="3" t="s">
        <v>63</v>
      </c>
      <c r="C119" s="5">
        <v>50</v>
      </c>
      <c r="D119" s="3" t="s">
        <v>11</v>
      </c>
      <c r="E119" s="3">
        <v>10</v>
      </c>
      <c r="F119" s="3">
        <v>0</v>
      </c>
      <c r="G119" s="3">
        <f t="shared" ref="G119:H119" si="117">(E119/255)*100</f>
        <v>3.9215686274509802</v>
      </c>
      <c r="H119" s="3">
        <f t="shared" si="117"/>
        <v>0</v>
      </c>
    </row>
    <row r="120" spans="1:8" ht="14.25" customHeight="1" x14ac:dyDescent="0.3">
      <c r="A120" s="4" t="s">
        <v>62</v>
      </c>
      <c r="B120" s="3" t="s">
        <v>63</v>
      </c>
      <c r="C120" s="5">
        <v>55</v>
      </c>
      <c r="D120" s="3" t="s">
        <v>11</v>
      </c>
      <c r="E120" s="3">
        <v>5</v>
      </c>
      <c r="F120" s="3">
        <v>0</v>
      </c>
      <c r="G120" s="3">
        <f t="shared" ref="G120:H120" si="118">(E120/255)*100</f>
        <v>1.9607843137254901</v>
      </c>
      <c r="H120" s="3">
        <f t="shared" si="118"/>
        <v>0</v>
      </c>
    </row>
    <row r="121" spans="1:8" ht="14.25" customHeight="1" x14ac:dyDescent="0.3">
      <c r="A121" s="4" t="s">
        <v>62</v>
      </c>
      <c r="B121" s="3" t="s">
        <v>63</v>
      </c>
      <c r="C121" s="5">
        <v>60</v>
      </c>
      <c r="D121" s="3" t="s">
        <v>11</v>
      </c>
      <c r="E121" s="3">
        <v>1</v>
      </c>
      <c r="F121" s="3">
        <v>0</v>
      </c>
      <c r="G121" s="3">
        <f t="shared" ref="G121:H121" si="119">(E121/255)*100</f>
        <v>0.39215686274509803</v>
      </c>
      <c r="H121" s="3">
        <f t="shared" si="119"/>
        <v>0</v>
      </c>
    </row>
    <row r="122" spans="1:8" ht="14.25" customHeight="1" x14ac:dyDescent="0.3">
      <c r="A122" s="4" t="s">
        <v>62</v>
      </c>
      <c r="B122" s="3" t="s">
        <v>63</v>
      </c>
      <c r="C122" s="5">
        <v>65</v>
      </c>
      <c r="D122" s="3" t="s">
        <v>11</v>
      </c>
      <c r="E122" s="3">
        <v>0</v>
      </c>
      <c r="F122" s="3">
        <v>0</v>
      </c>
      <c r="G122" s="3">
        <f t="shared" ref="G122:H122" si="120">(E122/255)*100</f>
        <v>0</v>
      </c>
      <c r="H122" s="3">
        <f t="shared" si="120"/>
        <v>0</v>
      </c>
    </row>
    <row r="123" spans="1:8" ht="14.25" customHeight="1" x14ac:dyDescent="0.3">
      <c r="A123" s="4" t="s">
        <v>62</v>
      </c>
      <c r="B123" s="3" t="s">
        <v>63</v>
      </c>
      <c r="C123" s="5">
        <v>70</v>
      </c>
      <c r="D123" s="3" t="s">
        <v>11</v>
      </c>
      <c r="E123" s="3">
        <v>0</v>
      </c>
      <c r="F123" s="3">
        <v>1</v>
      </c>
      <c r="G123" s="3">
        <f t="shared" ref="G123:H123" si="121">(E123/255)*100</f>
        <v>0</v>
      </c>
      <c r="H123" s="3">
        <f t="shared" si="121"/>
        <v>0.39215686274509803</v>
      </c>
    </row>
    <row r="124" spans="1:8" ht="14.25" customHeight="1" x14ac:dyDescent="0.3">
      <c r="A124" s="4" t="s">
        <v>62</v>
      </c>
      <c r="B124" s="3" t="s">
        <v>63</v>
      </c>
      <c r="C124" s="5">
        <v>75</v>
      </c>
      <c r="D124" s="3" t="s">
        <v>11</v>
      </c>
      <c r="E124" s="3">
        <v>8</v>
      </c>
      <c r="F124" s="3">
        <v>0</v>
      </c>
      <c r="G124" s="3">
        <f t="shared" ref="G124:H124" si="122">(E124/255)*100</f>
        <v>3.1372549019607843</v>
      </c>
      <c r="H124" s="3">
        <f t="shared" si="122"/>
        <v>0</v>
      </c>
    </row>
    <row r="125" spans="1:8" ht="14.25" customHeight="1" x14ac:dyDescent="0.3">
      <c r="A125" s="4" t="s">
        <v>62</v>
      </c>
      <c r="B125" s="3" t="s">
        <v>63</v>
      </c>
      <c r="C125" s="5">
        <v>80</v>
      </c>
      <c r="D125" s="3" t="s">
        <v>12</v>
      </c>
      <c r="E125" s="3">
        <v>6</v>
      </c>
      <c r="F125" s="3">
        <v>0</v>
      </c>
      <c r="G125" s="3">
        <f t="shared" ref="G125:H125" si="123">(E125/255)*100</f>
        <v>2.3529411764705883</v>
      </c>
      <c r="H125" s="3">
        <f t="shared" si="123"/>
        <v>0</v>
      </c>
    </row>
    <row r="126" spans="1:8" ht="14.25" customHeight="1" x14ac:dyDescent="0.3">
      <c r="A126" s="4" t="s">
        <v>62</v>
      </c>
      <c r="B126" s="3" t="s">
        <v>63</v>
      </c>
      <c r="C126" s="5">
        <v>85</v>
      </c>
      <c r="D126" s="3" t="s">
        <v>12</v>
      </c>
      <c r="E126" s="3">
        <v>15</v>
      </c>
      <c r="F126" s="3">
        <v>1</v>
      </c>
      <c r="G126" s="3">
        <f t="shared" ref="G126:H126" si="124">(E126/255)*100</f>
        <v>5.8823529411764701</v>
      </c>
      <c r="H126" s="3">
        <f t="shared" si="124"/>
        <v>0.39215686274509803</v>
      </c>
    </row>
    <row r="127" spans="1:8" ht="14.25" customHeight="1" x14ac:dyDescent="0.3">
      <c r="A127" s="4" t="s">
        <v>62</v>
      </c>
      <c r="B127" s="3" t="s">
        <v>63</v>
      </c>
      <c r="C127" s="5">
        <v>90</v>
      </c>
      <c r="D127" s="3" t="s">
        <v>12</v>
      </c>
      <c r="E127" s="3">
        <v>7</v>
      </c>
      <c r="F127" s="3">
        <v>2</v>
      </c>
      <c r="G127" s="3">
        <f t="shared" ref="G127:H127" si="125">(E127/255)*100</f>
        <v>2.7450980392156863</v>
      </c>
      <c r="H127" s="3">
        <f t="shared" si="125"/>
        <v>0.78431372549019607</v>
      </c>
    </row>
    <row r="128" spans="1:8" ht="14.25" customHeight="1" x14ac:dyDescent="0.3">
      <c r="A128" s="4" t="s">
        <v>62</v>
      </c>
      <c r="B128" s="3" t="s">
        <v>63</v>
      </c>
      <c r="C128" s="5">
        <v>95</v>
      </c>
      <c r="D128" s="3" t="s">
        <v>12</v>
      </c>
      <c r="E128" s="3">
        <v>5</v>
      </c>
      <c r="F128" s="3">
        <v>0</v>
      </c>
      <c r="G128" s="3">
        <f t="shared" ref="G128:H128" si="126">(E128/255)*100</f>
        <v>1.9607843137254901</v>
      </c>
      <c r="H128" s="3">
        <f t="shared" si="126"/>
        <v>0</v>
      </c>
    </row>
    <row r="129" spans="1:8" ht="14.25" customHeight="1" x14ac:dyDescent="0.3">
      <c r="A129" s="4" t="s">
        <v>62</v>
      </c>
      <c r="B129" s="3" t="s">
        <v>63</v>
      </c>
      <c r="C129" s="5">
        <v>100</v>
      </c>
      <c r="D129" s="3" t="s">
        <v>12</v>
      </c>
      <c r="E129" s="3">
        <v>21</v>
      </c>
      <c r="F129" s="3">
        <v>0</v>
      </c>
      <c r="G129" s="3">
        <f t="shared" ref="G129:H129" si="127">(E129/255)*100</f>
        <v>8.235294117647058</v>
      </c>
      <c r="H129" s="3">
        <f t="shared" si="127"/>
        <v>0</v>
      </c>
    </row>
    <row r="130" spans="1:8" ht="14.25" customHeight="1" x14ac:dyDescent="0.3">
      <c r="A130" s="4" t="s">
        <v>62</v>
      </c>
      <c r="B130" s="3" t="s">
        <v>63</v>
      </c>
      <c r="C130" s="5">
        <v>105</v>
      </c>
      <c r="D130" s="3" t="s">
        <v>12</v>
      </c>
      <c r="E130" s="3">
        <v>17</v>
      </c>
      <c r="F130" s="3">
        <v>2</v>
      </c>
      <c r="G130" s="3">
        <f t="shared" ref="G130:H130" si="128">(E130/255)*100</f>
        <v>6.666666666666667</v>
      </c>
      <c r="H130" s="3">
        <f t="shared" si="128"/>
        <v>0.78431372549019607</v>
      </c>
    </row>
    <row r="131" spans="1:8" ht="14.25" customHeight="1" x14ac:dyDescent="0.3">
      <c r="A131" s="4" t="s">
        <v>62</v>
      </c>
      <c r="B131" s="3" t="s">
        <v>63</v>
      </c>
      <c r="C131" s="5">
        <v>110</v>
      </c>
      <c r="D131" s="3" t="s">
        <v>12</v>
      </c>
      <c r="E131" s="3">
        <v>9</v>
      </c>
      <c r="F131" s="3">
        <v>1</v>
      </c>
      <c r="G131" s="3">
        <f t="shared" ref="G131:H131" si="129">(E131/255)*100</f>
        <v>3.5294117647058822</v>
      </c>
      <c r="H131" s="3">
        <f t="shared" si="129"/>
        <v>0.39215686274509803</v>
      </c>
    </row>
    <row r="132" spans="1:8" ht="14.25" customHeight="1" x14ac:dyDescent="0.3">
      <c r="A132" s="4" t="s">
        <v>62</v>
      </c>
      <c r="B132" s="3" t="s">
        <v>63</v>
      </c>
      <c r="C132" s="5">
        <v>115</v>
      </c>
      <c r="D132" s="3" t="s">
        <v>12</v>
      </c>
      <c r="E132" s="3">
        <v>12</v>
      </c>
      <c r="F132" s="3">
        <v>2</v>
      </c>
      <c r="G132" s="3">
        <f t="shared" ref="G132:H132" si="130">(E132/255)*100</f>
        <v>4.7058823529411766</v>
      </c>
      <c r="H132" s="3">
        <f t="shared" si="130"/>
        <v>0.78431372549019607</v>
      </c>
    </row>
    <row r="133" spans="1:8" ht="14.25" customHeight="1" x14ac:dyDescent="0.3">
      <c r="A133" s="4" t="s">
        <v>62</v>
      </c>
      <c r="B133" s="3" t="s">
        <v>63</v>
      </c>
      <c r="C133" s="5">
        <v>120</v>
      </c>
      <c r="D133" s="3" t="s">
        <v>12</v>
      </c>
      <c r="E133" s="3">
        <v>6</v>
      </c>
      <c r="F133" s="3">
        <v>0</v>
      </c>
      <c r="G133" s="3">
        <f t="shared" ref="G133:H133" si="131">(E133/255)*100</f>
        <v>2.3529411764705883</v>
      </c>
      <c r="H133" s="3">
        <f t="shared" si="131"/>
        <v>0</v>
      </c>
    </row>
    <row r="134" spans="1:8" ht="14.25" customHeight="1" x14ac:dyDescent="0.3">
      <c r="A134" s="4" t="s">
        <v>62</v>
      </c>
      <c r="B134" s="3" t="s">
        <v>63</v>
      </c>
      <c r="C134" s="5">
        <v>125</v>
      </c>
      <c r="D134" s="3" t="s">
        <v>12</v>
      </c>
      <c r="E134" s="3">
        <v>4</v>
      </c>
      <c r="F134" s="3">
        <v>2</v>
      </c>
      <c r="G134" s="3">
        <f t="shared" ref="G134:H134" si="132">(E134/255)*100</f>
        <v>1.5686274509803921</v>
      </c>
      <c r="H134" s="3">
        <f t="shared" si="132"/>
        <v>0.78431372549019607</v>
      </c>
    </row>
    <row r="135" spans="1:8" ht="14.25" customHeight="1" x14ac:dyDescent="0.3">
      <c r="A135" s="4" t="s">
        <v>62</v>
      </c>
      <c r="B135" s="3" t="s">
        <v>63</v>
      </c>
      <c r="C135" s="5">
        <v>130</v>
      </c>
      <c r="D135" s="3" t="s">
        <v>12</v>
      </c>
      <c r="E135" s="3">
        <v>6</v>
      </c>
      <c r="F135" s="3">
        <v>1</v>
      </c>
      <c r="G135" s="3">
        <f t="shared" ref="G135:H135" si="133">(E135/255)*100</f>
        <v>2.3529411764705883</v>
      </c>
      <c r="H135" s="3">
        <f t="shared" si="133"/>
        <v>0.39215686274509803</v>
      </c>
    </row>
    <row r="136" spans="1:8" ht="14.25" customHeight="1" x14ac:dyDescent="0.3">
      <c r="A136" s="4" t="s">
        <v>62</v>
      </c>
      <c r="B136" s="3" t="s">
        <v>63</v>
      </c>
      <c r="C136" s="5">
        <v>135</v>
      </c>
      <c r="D136" s="3" t="s">
        <v>12</v>
      </c>
      <c r="E136" s="3">
        <v>4</v>
      </c>
      <c r="F136" s="3">
        <v>0</v>
      </c>
      <c r="G136" s="3">
        <f t="shared" ref="G136:H136" si="134">(E136/255)*100</f>
        <v>1.5686274509803921</v>
      </c>
      <c r="H136" s="3">
        <f t="shared" si="134"/>
        <v>0</v>
      </c>
    </row>
    <row r="137" spans="1:8" ht="14.25" customHeight="1" x14ac:dyDescent="0.3">
      <c r="A137" s="4" t="s">
        <v>62</v>
      </c>
      <c r="B137" s="3" t="s">
        <v>63</v>
      </c>
      <c r="C137" s="5">
        <v>140</v>
      </c>
      <c r="D137" s="3" t="s">
        <v>12</v>
      </c>
      <c r="E137" s="3">
        <v>1</v>
      </c>
      <c r="F137" s="3">
        <v>0</v>
      </c>
      <c r="G137" s="3">
        <f t="shared" ref="G137:H137" si="135">(E137/255)*100</f>
        <v>0.39215686274509803</v>
      </c>
      <c r="H137" s="3">
        <f t="shared" si="135"/>
        <v>0</v>
      </c>
    </row>
    <row r="138" spans="1:8" ht="14.25" customHeight="1" x14ac:dyDescent="0.3">
      <c r="A138" s="4" t="s">
        <v>62</v>
      </c>
      <c r="B138" s="3" t="s">
        <v>63</v>
      </c>
      <c r="C138" s="5">
        <v>145</v>
      </c>
      <c r="D138" s="3" t="s">
        <v>12</v>
      </c>
      <c r="E138" s="3">
        <v>1</v>
      </c>
      <c r="F138" s="3">
        <v>0</v>
      </c>
      <c r="G138" s="3">
        <f t="shared" ref="G138:H138" si="136">(E138/255)*100</f>
        <v>0.39215686274509803</v>
      </c>
      <c r="H138" s="3">
        <f t="shared" si="136"/>
        <v>0</v>
      </c>
    </row>
    <row r="139" spans="1:8" ht="14.25" customHeight="1" x14ac:dyDescent="0.3">
      <c r="A139" s="4" t="s">
        <v>62</v>
      </c>
      <c r="B139" s="3" t="s">
        <v>63</v>
      </c>
      <c r="C139" s="5">
        <v>150</v>
      </c>
      <c r="D139" s="3" t="s">
        <v>12</v>
      </c>
      <c r="E139" s="3">
        <v>1</v>
      </c>
      <c r="F139" s="3">
        <v>0</v>
      </c>
      <c r="G139" s="3">
        <f t="shared" ref="G139:H139" si="137">(E139/255)*100</f>
        <v>0.39215686274509803</v>
      </c>
      <c r="H139" s="3">
        <f t="shared" si="137"/>
        <v>0</v>
      </c>
    </row>
    <row r="140" spans="1:8" ht="14.25" customHeight="1" x14ac:dyDescent="0.3">
      <c r="A140" s="4" t="s">
        <v>62</v>
      </c>
      <c r="B140" s="3" t="s">
        <v>63</v>
      </c>
      <c r="C140" s="5">
        <v>155</v>
      </c>
      <c r="D140" s="3" t="s">
        <v>12</v>
      </c>
      <c r="E140" s="3">
        <v>1</v>
      </c>
      <c r="F140" s="3">
        <v>0</v>
      </c>
      <c r="G140" s="3">
        <f t="shared" ref="G140:H140" si="138">(E140/255)*100</f>
        <v>0.39215686274509803</v>
      </c>
      <c r="H140" s="3">
        <f t="shared" si="138"/>
        <v>0</v>
      </c>
    </row>
    <row r="141" spans="1:8" ht="14.25" customHeight="1" x14ac:dyDescent="0.3">
      <c r="A141" s="4" t="s">
        <v>62</v>
      </c>
      <c r="B141" s="3" t="s">
        <v>63</v>
      </c>
      <c r="C141" s="5">
        <v>160</v>
      </c>
      <c r="D141" s="3" t="s">
        <v>12</v>
      </c>
      <c r="E141" s="3">
        <v>0</v>
      </c>
      <c r="F141" s="3">
        <v>0</v>
      </c>
      <c r="G141" s="3">
        <f t="shared" ref="G141:H141" si="139">(E141/255)*100</f>
        <v>0</v>
      </c>
      <c r="H141" s="3">
        <f t="shared" si="139"/>
        <v>0</v>
      </c>
    </row>
    <row r="142" spans="1:8" ht="14.25" customHeight="1" x14ac:dyDescent="0.3">
      <c r="A142" s="4" t="s">
        <v>62</v>
      </c>
      <c r="B142" s="3" t="s">
        <v>63</v>
      </c>
      <c r="C142" s="5">
        <v>165</v>
      </c>
      <c r="D142" s="3" t="s">
        <v>12</v>
      </c>
      <c r="E142" s="3">
        <v>0</v>
      </c>
      <c r="F142" s="3">
        <v>0</v>
      </c>
      <c r="G142" s="3">
        <f t="shared" ref="G142:H142" si="140">(E142/255)*100</f>
        <v>0</v>
      </c>
      <c r="H142" s="3">
        <f t="shared" si="140"/>
        <v>0</v>
      </c>
    </row>
    <row r="143" spans="1:8" ht="14.25" customHeight="1" x14ac:dyDescent="0.3">
      <c r="A143" s="4" t="s">
        <v>62</v>
      </c>
      <c r="B143" s="3" t="s">
        <v>63</v>
      </c>
      <c r="C143" s="5">
        <v>170</v>
      </c>
      <c r="D143" s="3" t="s">
        <v>12</v>
      </c>
      <c r="E143" s="3">
        <v>0</v>
      </c>
      <c r="F143" s="3">
        <v>0</v>
      </c>
      <c r="G143" s="3">
        <f t="shared" ref="G143:H143" si="141">(E143/255)*100</f>
        <v>0</v>
      </c>
      <c r="H143" s="3">
        <f t="shared" si="141"/>
        <v>0</v>
      </c>
    </row>
    <row r="144" spans="1:8" ht="14.25" customHeight="1" x14ac:dyDescent="0.3">
      <c r="A144" s="4" t="s">
        <v>62</v>
      </c>
      <c r="B144" s="3" t="s">
        <v>63</v>
      </c>
      <c r="C144" s="5">
        <v>175</v>
      </c>
      <c r="D144" s="3" t="s">
        <v>12</v>
      </c>
      <c r="E144" s="3">
        <v>0</v>
      </c>
      <c r="F144" s="3">
        <v>0</v>
      </c>
      <c r="G144" s="3">
        <f t="shared" ref="G144:H144" si="142">(E144/255)*100</f>
        <v>0</v>
      </c>
      <c r="H144" s="3">
        <f t="shared" si="142"/>
        <v>0</v>
      </c>
    </row>
    <row r="145" spans="1:8" ht="14.25" customHeight="1" x14ac:dyDescent="0.3">
      <c r="A145" s="4" t="s">
        <v>62</v>
      </c>
      <c r="B145" s="3" t="s">
        <v>63</v>
      </c>
      <c r="C145" s="5" t="s">
        <v>14</v>
      </c>
      <c r="D145" s="3" t="s">
        <v>12</v>
      </c>
      <c r="E145" s="3">
        <v>0</v>
      </c>
      <c r="F145" s="3">
        <v>0</v>
      </c>
      <c r="G145" s="3">
        <f t="shared" ref="G145:H145" si="143">(E145/255)*100</f>
        <v>0</v>
      </c>
      <c r="H145" s="3">
        <f t="shared" si="143"/>
        <v>0</v>
      </c>
    </row>
    <row r="146" spans="1:8" ht="14.25" customHeight="1" x14ac:dyDescent="0.3">
      <c r="A146" s="4" t="s">
        <v>64</v>
      </c>
      <c r="B146" s="3" t="s">
        <v>65</v>
      </c>
      <c r="C146" s="5">
        <v>5</v>
      </c>
      <c r="D146" s="3" t="s">
        <v>10</v>
      </c>
      <c r="E146" s="3">
        <v>0</v>
      </c>
      <c r="F146" s="3">
        <v>0</v>
      </c>
      <c r="G146" s="3">
        <f t="shared" ref="G146:H146" si="144">(E146/187)*100</f>
        <v>0</v>
      </c>
      <c r="H146" s="3">
        <f t="shared" si="144"/>
        <v>0</v>
      </c>
    </row>
    <row r="147" spans="1:8" ht="14.25" customHeight="1" x14ac:dyDescent="0.3">
      <c r="A147" s="4" t="s">
        <v>64</v>
      </c>
      <c r="B147" s="3" t="s">
        <v>65</v>
      </c>
      <c r="C147" s="5">
        <v>10</v>
      </c>
      <c r="D147" s="3" t="s">
        <v>10</v>
      </c>
      <c r="E147" s="3">
        <v>0</v>
      </c>
      <c r="F147" s="3">
        <v>0</v>
      </c>
      <c r="G147" s="3">
        <f t="shared" ref="G147:H147" si="145">(E147/187)*100</f>
        <v>0</v>
      </c>
      <c r="H147" s="3">
        <f t="shared" si="145"/>
        <v>0</v>
      </c>
    </row>
    <row r="148" spans="1:8" ht="14.25" customHeight="1" x14ac:dyDescent="0.3">
      <c r="A148" s="4" t="s">
        <v>64</v>
      </c>
      <c r="B148" s="3" t="s">
        <v>65</v>
      </c>
      <c r="C148" s="5">
        <v>15</v>
      </c>
      <c r="D148" s="3" t="s">
        <v>10</v>
      </c>
      <c r="E148" s="3">
        <v>0</v>
      </c>
      <c r="F148" s="3">
        <v>0</v>
      </c>
      <c r="G148" s="3">
        <f t="shared" ref="G148:H148" si="146">(E148/187)*100</f>
        <v>0</v>
      </c>
      <c r="H148" s="3">
        <f t="shared" si="146"/>
        <v>0</v>
      </c>
    </row>
    <row r="149" spans="1:8" ht="14.25" customHeight="1" x14ac:dyDescent="0.3">
      <c r="A149" s="4" t="s">
        <v>64</v>
      </c>
      <c r="B149" s="3" t="s">
        <v>65</v>
      </c>
      <c r="C149" s="5">
        <v>20</v>
      </c>
      <c r="D149" s="3" t="s">
        <v>10</v>
      </c>
      <c r="E149" s="3">
        <v>5</v>
      </c>
      <c r="F149" s="3">
        <v>0</v>
      </c>
      <c r="G149" s="3">
        <f t="shared" ref="G149:H149" si="147">(E149/187)*100</f>
        <v>2.6737967914438503</v>
      </c>
      <c r="H149" s="3">
        <f t="shared" si="147"/>
        <v>0</v>
      </c>
    </row>
    <row r="150" spans="1:8" ht="14.25" customHeight="1" x14ac:dyDescent="0.3">
      <c r="A150" s="4" t="s">
        <v>64</v>
      </c>
      <c r="B150" s="3" t="s">
        <v>65</v>
      </c>
      <c r="C150" s="5">
        <v>25</v>
      </c>
      <c r="D150" s="3" t="s">
        <v>10</v>
      </c>
      <c r="E150" s="3">
        <v>7</v>
      </c>
      <c r="F150" s="3">
        <v>3</v>
      </c>
      <c r="G150" s="3">
        <f t="shared" ref="G150:H150" si="148">(E150/187)*100</f>
        <v>3.7433155080213902</v>
      </c>
      <c r="H150" s="3">
        <f t="shared" si="148"/>
        <v>1.6042780748663104</v>
      </c>
    </row>
    <row r="151" spans="1:8" ht="14.25" customHeight="1" x14ac:dyDescent="0.3">
      <c r="A151" s="4" t="s">
        <v>64</v>
      </c>
      <c r="B151" s="3" t="s">
        <v>65</v>
      </c>
      <c r="C151" s="5">
        <v>30</v>
      </c>
      <c r="D151" s="3" t="s">
        <v>10</v>
      </c>
      <c r="E151" s="3">
        <v>9</v>
      </c>
      <c r="F151" s="3">
        <v>1</v>
      </c>
      <c r="G151" s="3">
        <f t="shared" ref="G151:H151" si="149">(E151/187)*100</f>
        <v>4.8128342245989302</v>
      </c>
      <c r="H151" s="3">
        <f t="shared" si="149"/>
        <v>0.53475935828876997</v>
      </c>
    </row>
    <row r="152" spans="1:8" ht="14.25" customHeight="1" x14ac:dyDescent="0.3">
      <c r="A152" s="4" t="s">
        <v>64</v>
      </c>
      <c r="B152" s="3" t="s">
        <v>65</v>
      </c>
      <c r="C152" s="5">
        <v>35</v>
      </c>
      <c r="D152" s="3" t="s">
        <v>10</v>
      </c>
      <c r="E152" s="3">
        <v>6</v>
      </c>
      <c r="F152" s="3">
        <v>0</v>
      </c>
      <c r="G152" s="3">
        <f t="shared" ref="G152:H152" si="150">(E152/187)*100</f>
        <v>3.2085561497326207</v>
      </c>
      <c r="H152" s="3">
        <f t="shared" si="150"/>
        <v>0</v>
      </c>
    </row>
    <row r="153" spans="1:8" ht="14.25" customHeight="1" x14ac:dyDescent="0.3">
      <c r="A153" s="4" t="s">
        <v>64</v>
      </c>
      <c r="B153" s="3" t="s">
        <v>65</v>
      </c>
      <c r="C153" s="5">
        <v>40</v>
      </c>
      <c r="D153" s="3" t="s">
        <v>11</v>
      </c>
      <c r="E153" s="3">
        <v>13</v>
      </c>
      <c r="F153" s="3">
        <v>0</v>
      </c>
      <c r="G153" s="3">
        <f t="shared" ref="G153:H153" si="151">(E153/187)*100</f>
        <v>6.9518716577540109</v>
      </c>
      <c r="H153" s="3">
        <f t="shared" si="151"/>
        <v>0</v>
      </c>
    </row>
    <row r="154" spans="1:8" ht="14.25" customHeight="1" x14ac:dyDescent="0.3">
      <c r="A154" s="4" t="s">
        <v>64</v>
      </c>
      <c r="B154" s="3" t="s">
        <v>65</v>
      </c>
      <c r="C154" s="5">
        <v>45</v>
      </c>
      <c r="D154" s="3" t="s">
        <v>11</v>
      </c>
      <c r="E154" s="3">
        <v>2</v>
      </c>
      <c r="F154" s="3">
        <v>0</v>
      </c>
      <c r="G154" s="3">
        <f t="shared" ref="G154:H154" si="152">(E154/187)*100</f>
        <v>1.0695187165775399</v>
      </c>
      <c r="H154" s="3">
        <f t="shared" si="152"/>
        <v>0</v>
      </c>
    </row>
    <row r="155" spans="1:8" ht="14.25" customHeight="1" x14ac:dyDescent="0.3">
      <c r="A155" s="4" t="s">
        <v>64</v>
      </c>
      <c r="B155" s="3" t="s">
        <v>65</v>
      </c>
      <c r="C155" s="5">
        <v>50</v>
      </c>
      <c r="D155" s="3" t="s">
        <v>11</v>
      </c>
      <c r="E155" s="3">
        <v>9</v>
      </c>
      <c r="F155" s="3">
        <v>1</v>
      </c>
      <c r="G155" s="3">
        <f t="shared" ref="G155:H155" si="153">(E155/187)*100</f>
        <v>4.8128342245989302</v>
      </c>
      <c r="H155" s="3">
        <f t="shared" si="153"/>
        <v>0.53475935828876997</v>
      </c>
    </row>
    <row r="156" spans="1:8" ht="14.25" customHeight="1" x14ac:dyDescent="0.3">
      <c r="A156" s="4" t="s">
        <v>64</v>
      </c>
      <c r="B156" s="3" t="s">
        <v>65</v>
      </c>
      <c r="C156" s="5">
        <v>55</v>
      </c>
      <c r="D156" s="3" t="s">
        <v>11</v>
      </c>
      <c r="E156" s="3">
        <v>6</v>
      </c>
      <c r="F156" s="3">
        <v>0</v>
      </c>
      <c r="G156" s="3">
        <f t="shared" ref="G156:H156" si="154">(E156/187)*100</f>
        <v>3.2085561497326207</v>
      </c>
      <c r="H156" s="3">
        <f t="shared" si="154"/>
        <v>0</v>
      </c>
    </row>
    <row r="157" spans="1:8" ht="14.25" customHeight="1" x14ac:dyDescent="0.3">
      <c r="A157" s="4" t="s">
        <v>64</v>
      </c>
      <c r="B157" s="3" t="s">
        <v>65</v>
      </c>
      <c r="C157" s="5">
        <v>60</v>
      </c>
      <c r="D157" s="3" t="s">
        <v>11</v>
      </c>
      <c r="E157" s="3">
        <v>4</v>
      </c>
      <c r="F157" s="3">
        <v>0</v>
      </c>
      <c r="G157" s="3">
        <f t="shared" ref="G157:H157" si="155">(E157/187)*100</f>
        <v>2.1390374331550799</v>
      </c>
      <c r="H157" s="3">
        <f t="shared" si="155"/>
        <v>0</v>
      </c>
    </row>
    <row r="158" spans="1:8" ht="14.25" customHeight="1" x14ac:dyDescent="0.3">
      <c r="A158" s="4" t="s">
        <v>64</v>
      </c>
      <c r="B158" s="3" t="s">
        <v>65</v>
      </c>
      <c r="C158" s="5">
        <v>65</v>
      </c>
      <c r="D158" s="3" t="s">
        <v>11</v>
      </c>
      <c r="E158" s="3">
        <v>2</v>
      </c>
      <c r="F158" s="3">
        <v>0</v>
      </c>
      <c r="G158" s="3">
        <f t="shared" ref="G158:H158" si="156">(E158/187)*100</f>
        <v>1.0695187165775399</v>
      </c>
      <c r="H158" s="3">
        <f t="shared" si="156"/>
        <v>0</v>
      </c>
    </row>
    <row r="159" spans="1:8" ht="14.25" customHeight="1" x14ac:dyDescent="0.3">
      <c r="A159" s="4" t="s">
        <v>64</v>
      </c>
      <c r="B159" s="3" t="s">
        <v>65</v>
      </c>
      <c r="C159" s="5">
        <v>70</v>
      </c>
      <c r="D159" s="3" t="s">
        <v>11</v>
      </c>
      <c r="E159" s="3">
        <v>4</v>
      </c>
      <c r="F159" s="3">
        <v>0</v>
      </c>
      <c r="G159" s="3">
        <f t="shared" ref="G159:H159" si="157">(E159/187)*100</f>
        <v>2.1390374331550799</v>
      </c>
      <c r="H159" s="3">
        <f t="shared" si="157"/>
        <v>0</v>
      </c>
    </row>
    <row r="160" spans="1:8" ht="14.25" customHeight="1" x14ac:dyDescent="0.3">
      <c r="A160" s="4" t="s">
        <v>64</v>
      </c>
      <c r="B160" s="3" t="s">
        <v>65</v>
      </c>
      <c r="C160" s="5">
        <v>75</v>
      </c>
      <c r="D160" s="3" t="s">
        <v>11</v>
      </c>
      <c r="E160" s="3">
        <v>4</v>
      </c>
      <c r="F160" s="3">
        <v>2</v>
      </c>
      <c r="G160" s="3">
        <f t="shared" ref="G160:H160" si="158">(E160/187)*100</f>
        <v>2.1390374331550799</v>
      </c>
      <c r="H160" s="3">
        <f t="shared" si="158"/>
        <v>1.0695187165775399</v>
      </c>
    </row>
    <row r="161" spans="1:8" ht="14.25" customHeight="1" x14ac:dyDescent="0.3">
      <c r="A161" s="4" t="s">
        <v>64</v>
      </c>
      <c r="B161" s="3" t="s">
        <v>65</v>
      </c>
      <c r="C161" s="5">
        <v>80</v>
      </c>
      <c r="D161" s="3" t="s">
        <v>12</v>
      </c>
      <c r="E161" s="3">
        <v>3</v>
      </c>
      <c r="F161" s="3">
        <v>1</v>
      </c>
      <c r="G161" s="3">
        <f t="shared" ref="G161:H161" si="159">(E161/187)*100</f>
        <v>1.6042780748663104</v>
      </c>
      <c r="H161" s="3">
        <f t="shared" si="159"/>
        <v>0.53475935828876997</v>
      </c>
    </row>
    <row r="162" spans="1:8" ht="14.25" customHeight="1" x14ac:dyDescent="0.3">
      <c r="A162" s="4" t="s">
        <v>64</v>
      </c>
      <c r="B162" s="3" t="s">
        <v>65</v>
      </c>
      <c r="C162" s="5">
        <v>85</v>
      </c>
      <c r="D162" s="3" t="s">
        <v>12</v>
      </c>
      <c r="E162" s="3">
        <v>14</v>
      </c>
      <c r="F162" s="3">
        <v>1</v>
      </c>
      <c r="G162" s="3">
        <f t="shared" ref="G162:H162" si="160">(E162/187)*100</f>
        <v>7.4866310160427805</v>
      </c>
      <c r="H162" s="3">
        <f t="shared" si="160"/>
        <v>0.53475935828876997</v>
      </c>
    </row>
    <row r="163" spans="1:8" ht="14.25" customHeight="1" x14ac:dyDescent="0.3">
      <c r="A163" s="4" t="s">
        <v>64</v>
      </c>
      <c r="B163" s="3" t="s">
        <v>65</v>
      </c>
      <c r="C163" s="5">
        <v>90</v>
      </c>
      <c r="D163" s="3" t="s">
        <v>12</v>
      </c>
      <c r="E163" s="3">
        <v>11</v>
      </c>
      <c r="F163" s="3">
        <v>0</v>
      </c>
      <c r="G163" s="3">
        <f t="shared" ref="G163:H163" si="161">(E163/187)*100</f>
        <v>5.8823529411764701</v>
      </c>
      <c r="H163" s="3">
        <f t="shared" si="161"/>
        <v>0</v>
      </c>
    </row>
    <row r="164" spans="1:8" ht="14.25" customHeight="1" x14ac:dyDescent="0.3">
      <c r="A164" s="4" t="s">
        <v>64</v>
      </c>
      <c r="B164" s="3" t="s">
        <v>65</v>
      </c>
      <c r="C164" s="5">
        <v>95</v>
      </c>
      <c r="D164" s="3" t="s">
        <v>12</v>
      </c>
      <c r="E164" s="3">
        <v>7</v>
      </c>
      <c r="F164" s="3">
        <v>0</v>
      </c>
      <c r="G164" s="3">
        <f t="shared" ref="G164:H164" si="162">(E164/187)*100</f>
        <v>3.7433155080213902</v>
      </c>
      <c r="H164" s="3">
        <f t="shared" si="162"/>
        <v>0</v>
      </c>
    </row>
    <row r="165" spans="1:8" ht="14.25" customHeight="1" x14ac:dyDescent="0.3">
      <c r="A165" s="4" t="s">
        <v>64</v>
      </c>
      <c r="B165" s="3" t="s">
        <v>65</v>
      </c>
      <c r="C165" s="5">
        <v>100</v>
      </c>
      <c r="D165" s="3" t="s">
        <v>12</v>
      </c>
      <c r="E165" s="3">
        <v>13</v>
      </c>
      <c r="F165" s="3">
        <v>0</v>
      </c>
      <c r="G165" s="3">
        <f t="shared" ref="G165:H165" si="163">(E165/187)*100</f>
        <v>6.9518716577540109</v>
      </c>
      <c r="H165" s="3">
        <f t="shared" si="163"/>
        <v>0</v>
      </c>
    </row>
    <row r="166" spans="1:8" ht="14.25" customHeight="1" x14ac:dyDescent="0.3">
      <c r="A166" s="4" t="s">
        <v>64</v>
      </c>
      <c r="B166" s="3" t="s">
        <v>65</v>
      </c>
      <c r="C166" s="5">
        <v>105</v>
      </c>
      <c r="D166" s="3" t="s">
        <v>12</v>
      </c>
      <c r="E166" s="3">
        <v>16</v>
      </c>
      <c r="F166" s="3">
        <v>0</v>
      </c>
      <c r="G166" s="3">
        <f t="shared" ref="G166:H166" si="164">(E166/187)*100</f>
        <v>8.5561497326203195</v>
      </c>
      <c r="H166" s="3">
        <f t="shared" si="164"/>
        <v>0</v>
      </c>
    </row>
    <row r="167" spans="1:8" ht="14.25" customHeight="1" x14ac:dyDescent="0.3">
      <c r="A167" s="4" t="s">
        <v>64</v>
      </c>
      <c r="B167" s="3" t="s">
        <v>65</v>
      </c>
      <c r="C167" s="5">
        <v>110</v>
      </c>
      <c r="D167" s="3" t="s">
        <v>12</v>
      </c>
      <c r="E167" s="3">
        <v>9</v>
      </c>
      <c r="F167" s="3">
        <v>1</v>
      </c>
      <c r="G167" s="3">
        <f t="shared" ref="G167:H167" si="165">(E167/187)*100</f>
        <v>4.8128342245989302</v>
      </c>
      <c r="H167" s="3">
        <f t="shared" si="165"/>
        <v>0.53475935828876997</v>
      </c>
    </row>
    <row r="168" spans="1:8" ht="14.25" customHeight="1" x14ac:dyDescent="0.3">
      <c r="A168" s="4" t="s">
        <v>64</v>
      </c>
      <c r="B168" s="3" t="s">
        <v>65</v>
      </c>
      <c r="C168" s="5">
        <v>115</v>
      </c>
      <c r="D168" s="3" t="s">
        <v>12</v>
      </c>
      <c r="E168" s="3">
        <v>10</v>
      </c>
      <c r="F168" s="3">
        <v>1</v>
      </c>
      <c r="G168" s="3">
        <f t="shared" ref="G168:H168" si="166">(E168/187)*100</f>
        <v>5.3475935828877006</v>
      </c>
      <c r="H168" s="3">
        <f t="shared" si="166"/>
        <v>0.53475935828876997</v>
      </c>
    </row>
    <row r="169" spans="1:8" ht="14.25" customHeight="1" x14ac:dyDescent="0.3">
      <c r="A169" s="4" t="s">
        <v>64</v>
      </c>
      <c r="B169" s="3" t="s">
        <v>65</v>
      </c>
      <c r="C169" s="5">
        <v>120</v>
      </c>
      <c r="D169" s="3" t="s">
        <v>12</v>
      </c>
      <c r="E169" s="3">
        <v>7</v>
      </c>
      <c r="F169" s="3">
        <v>0</v>
      </c>
      <c r="G169" s="3">
        <f t="shared" ref="G169:H169" si="167">(E169/187)*100</f>
        <v>3.7433155080213902</v>
      </c>
      <c r="H169" s="3">
        <f t="shared" si="167"/>
        <v>0</v>
      </c>
    </row>
    <row r="170" spans="1:8" ht="14.25" customHeight="1" x14ac:dyDescent="0.3">
      <c r="A170" s="4" t="s">
        <v>64</v>
      </c>
      <c r="B170" s="3" t="s">
        <v>65</v>
      </c>
      <c r="C170" s="5">
        <v>125</v>
      </c>
      <c r="D170" s="3" t="s">
        <v>12</v>
      </c>
      <c r="E170" s="3">
        <v>6</v>
      </c>
      <c r="F170" s="3">
        <v>1</v>
      </c>
      <c r="G170" s="3">
        <f t="shared" ref="G170:H170" si="168">(E170/187)*100</f>
        <v>3.2085561497326207</v>
      </c>
      <c r="H170" s="3">
        <f t="shared" si="168"/>
        <v>0.53475935828876997</v>
      </c>
    </row>
    <row r="171" spans="1:8" ht="14.25" customHeight="1" x14ac:dyDescent="0.3">
      <c r="A171" s="4" t="s">
        <v>64</v>
      </c>
      <c r="B171" s="3" t="s">
        <v>65</v>
      </c>
      <c r="C171" s="5">
        <v>130</v>
      </c>
      <c r="D171" s="3" t="s">
        <v>12</v>
      </c>
      <c r="E171" s="3">
        <v>2</v>
      </c>
      <c r="F171" s="3">
        <v>0</v>
      </c>
      <c r="G171" s="3">
        <f t="shared" ref="G171:H171" si="169">(E171/187)*100</f>
        <v>1.0695187165775399</v>
      </c>
      <c r="H171" s="3">
        <f t="shared" si="169"/>
        <v>0</v>
      </c>
    </row>
    <row r="172" spans="1:8" ht="14.25" customHeight="1" x14ac:dyDescent="0.3">
      <c r="A172" s="4" t="s">
        <v>64</v>
      </c>
      <c r="B172" s="3" t="s">
        <v>65</v>
      </c>
      <c r="C172" s="5">
        <v>135</v>
      </c>
      <c r="D172" s="3" t="s">
        <v>12</v>
      </c>
      <c r="E172" s="3">
        <v>2</v>
      </c>
      <c r="F172" s="3">
        <v>0</v>
      </c>
      <c r="G172" s="3">
        <f t="shared" ref="G172:H172" si="170">(E172/187)*100</f>
        <v>1.0695187165775399</v>
      </c>
      <c r="H172" s="3">
        <f t="shared" si="170"/>
        <v>0</v>
      </c>
    </row>
    <row r="173" spans="1:8" ht="14.25" customHeight="1" x14ac:dyDescent="0.3">
      <c r="A173" s="4" t="s">
        <v>64</v>
      </c>
      <c r="B173" s="3" t="s">
        <v>65</v>
      </c>
      <c r="C173" s="5">
        <v>140</v>
      </c>
      <c r="D173" s="3" t="s">
        <v>12</v>
      </c>
      <c r="E173" s="3">
        <v>1</v>
      </c>
      <c r="F173" s="3">
        <v>0</v>
      </c>
      <c r="G173" s="3">
        <f t="shared" ref="G173:H173" si="171">(E173/187)*100</f>
        <v>0.53475935828876997</v>
      </c>
      <c r="H173" s="3">
        <f t="shared" si="171"/>
        <v>0</v>
      </c>
    </row>
    <row r="174" spans="1:8" ht="14.25" customHeight="1" x14ac:dyDescent="0.3">
      <c r="A174" s="4" t="s">
        <v>64</v>
      </c>
      <c r="B174" s="3" t="s">
        <v>65</v>
      </c>
      <c r="C174" s="5">
        <v>145</v>
      </c>
      <c r="D174" s="3" t="s">
        <v>12</v>
      </c>
      <c r="E174" s="3">
        <v>3</v>
      </c>
      <c r="F174" s="3">
        <v>0</v>
      </c>
      <c r="G174" s="3">
        <f t="shared" ref="G174:H174" si="172">(E174/187)*100</f>
        <v>1.6042780748663104</v>
      </c>
      <c r="H174" s="3">
        <f t="shared" si="172"/>
        <v>0</v>
      </c>
    </row>
    <row r="175" spans="1:8" ht="14.25" customHeight="1" x14ac:dyDescent="0.3">
      <c r="A175" s="4" t="s">
        <v>64</v>
      </c>
      <c r="B175" s="3" t="s">
        <v>65</v>
      </c>
      <c r="C175" s="5">
        <v>150</v>
      </c>
      <c r="D175" s="3" t="s">
        <v>12</v>
      </c>
      <c r="E175" s="3">
        <v>0</v>
      </c>
      <c r="F175" s="3">
        <v>0</v>
      </c>
      <c r="G175" s="3">
        <f t="shared" ref="G175:H175" si="173">(E175/187)*100</f>
        <v>0</v>
      </c>
      <c r="H175" s="3">
        <f t="shared" si="173"/>
        <v>0</v>
      </c>
    </row>
    <row r="176" spans="1:8" ht="14.25" customHeight="1" x14ac:dyDescent="0.3">
      <c r="A176" s="4" t="s">
        <v>64</v>
      </c>
      <c r="B176" s="3" t="s">
        <v>65</v>
      </c>
      <c r="C176" s="5">
        <v>155</v>
      </c>
      <c r="D176" s="3" t="s">
        <v>12</v>
      </c>
      <c r="E176" s="3">
        <v>0</v>
      </c>
      <c r="F176" s="3">
        <v>0</v>
      </c>
      <c r="G176" s="3">
        <f t="shared" ref="G176:H176" si="174">(E176/187)*100</f>
        <v>0</v>
      </c>
      <c r="H176" s="3">
        <f t="shared" si="174"/>
        <v>0</v>
      </c>
    </row>
    <row r="177" spans="1:8" ht="14.25" customHeight="1" x14ac:dyDescent="0.3">
      <c r="A177" s="4" t="s">
        <v>64</v>
      </c>
      <c r="B177" s="3" t="s">
        <v>65</v>
      </c>
      <c r="C177" s="5">
        <v>160</v>
      </c>
      <c r="D177" s="3" t="s">
        <v>12</v>
      </c>
      <c r="E177" s="3">
        <v>0</v>
      </c>
      <c r="F177" s="3">
        <v>0</v>
      </c>
      <c r="G177" s="3">
        <f t="shared" ref="G177:H177" si="175">(E177/187)*100</f>
        <v>0</v>
      </c>
      <c r="H177" s="3">
        <f t="shared" si="175"/>
        <v>0</v>
      </c>
    </row>
    <row r="178" spans="1:8" ht="14.25" customHeight="1" x14ac:dyDescent="0.3">
      <c r="A178" s="4" t="s">
        <v>64</v>
      </c>
      <c r="B178" s="3" t="s">
        <v>65</v>
      </c>
      <c r="C178" s="5">
        <v>165</v>
      </c>
      <c r="D178" s="3" t="s">
        <v>12</v>
      </c>
      <c r="E178" s="3">
        <v>0</v>
      </c>
      <c r="F178" s="3">
        <v>0</v>
      </c>
      <c r="G178" s="3">
        <f t="shared" ref="G178:H178" si="176">(E178/187)*100</f>
        <v>0</v>
      </c>
      <c r="H178" s="3">
        <f t="shared" si="176"/>
        <v>0</v>
      </c>
    </row>
    <row r="179" spans="1:8" ht="14.25" customHeight="1" x14ac:dyDescent="0.3">
      <c r="A179" s="4" t="s">
        <v>64</v>
      </c>
      <c r="B179" s="3" t="s">
        <v>65</v>
      </c>
      <c r="C179" s="5">
        <v>170</v>
      </c>
      <c r="D179" s="3" t="s">
        <v>12</v>
      </c>
      <c r="E179" s="3">
        <v>0</v>
      </c>
      <c r="F179" s="3">
        <v>0</v>
      </c>
      <c r="G179" s="3">
        <f t="shared" ref="G179:H179" si="177">(E179/187)*100</f>
        <v>0</v>
      </c>
      <c r="H179" s="3">
        <f t="shared" si="177"/>
        <v>0</v>
      </c>
    </row>
    <row r="180" spans="1:8" ht="14.25" customHeight="1" x14ac:dyDescent="0.3">
      <c r="A180" s="4" t="s">
        <v>64</v>
      </c>
      <c r="B180" s="3" t="s">
        <v>65</v>
      </c>
      <c r="C180" s="5">
        <v>175</v>
      </c>
      <c r="D180" s="3" t="s">
        <v>12</v>
      </c>
      <c r="E180" s="3">
        <v>0</v>
      </c>
      <c r="F180" s="3">
        <v>0</v>
      </c>
      <c r="G180" s="3">
        <f t="shared" ref="G180:H180" si="178">(E180/187)*100</f>
        <v>0</v>
      </c>
      <c r="H180" s="3">
        <f t="shared" si="178"/>
        <v>0</v>
      </c>
    </row>
    <row r="181" spans="1:8" ht="14.25" customHeight="1" x14ac:dyDescent="0.3">
      <c r="A181" s="4" t="s">
        <v>64</v>
      </c>
      <c r="B181" s="3" t="s">
        <v>65</v>
      </c>
      <c r="C181" s="5" t="s">
        <v>14</v>
      </c>
      <c r="D181" s="3" t="s">
        <v>12</v>
      </c>
      <c r="E181" s="3">
        <v>0</v>
      </c>
      <c r="F181" s="3">
        <v>0</v>
      </c>
      <c r="G181" s="3">
        <f t="shared" ref="G181:H181" si="179">(E181/187)*100</f>
        <v>0</v>
      </c>
      <c r="H181" s="3">
        <f t="shared" si="179"/>
        <v>0</v>
      </c>
    </row>
    <row r="182" spans="1:8" ht="14.25" customHeight="1" x14ac:dyDescent="0.3">
      <c r="A182" s="4" t="s">
        <v>66</v>
      </c>
      <c r="B182" s="3" t="s">
        <v>67</v>
      </c>
      <c r="C182" s="5">
        <v>5</v>
      </c>
      <c r="D182" s="3" t="s">
        <v>10</v>
      </c>
      <c r="E182" s="3">
        <v>0</v>
      </c>
      <c r="F182" s="3">
        <v>0</v>
      </c>
      <c r="G182" s="3">
        <f t="shared" ref="G182:H182" si="180">(E182/297)*100</f>
        <v>0</v>
      </c>
      <c r="H182" s="3">
        <f t="shared" si="180"/>
        <v>0</v>
      </c>
    </row>
    <row r="183" spans="1:8" ht="14.25" customHeight="1" x14ac:dyDescent="0.3">
      <c r="A183" s="4" t="s">
        <v>66</v>
      </c>
      <c r="B183" s="3" t="s">
        <v>67</v>
      </c>
      <c r="C183" s="5">
        <v>10</v>
      </c>
      <c r="D183" s="3" t="s">
        <v>10</v>
      </c>
      <c r="E183" s="3">
        <v>0</v>
      </c>
      <c r="F183" s="3">
        <v>0</v>
      </c>
      <c r="G183" s="3">
        <f t="shared" ref="G183:H183" si="181">(E183/297)*100</f>
        <v>0</v>
      </c>
      <c r="H183" s="3">
        <f t="shared" si="181"/>
        <v>0</v>
      </c>
    </row>
    <row r="184" spans="1:8" ht="14.25" customHeight="1" x14ac:dyDescent="0.3">
      <c r="A184" s="4" t="s">
        <v>66</v>
      </c>
      <c r="B184" s="3" t="s">
        <v>67</v>
      </c>
      <c r="C184" s="5">
        <v>15</v>
      </c>
      <c r="D184" s="3" t="s">
        <v>10</v>
      </c>
      <c r="E184" s="3">
        <v>0</v>
      </c>
      <c r="F184" s="3">
        <v>0</v>
      </c>
      <c r="G184" s="3">
        <f t="shared" ref="G184:H184" si="182">(E184/297)*100</f>
        <v>0</v>
      </c>
      <c r="H184" s="3">
        <f t="shared" si="182"/>
        <v>0</v>
      </c>
    </row>
    <row r="185" spans="1:8" ht="14.25" customHeight="1" x14ac:dyDescent="0.3">
      <c r="A185" s="4" t="s">
        <v>66</v>
      </c>
      <c r="B185" s="3" t="s">
        <v>67</v>
      </c>
      <c r="C185" s="5">
        <v>20</v>
      </c>
      <c r="D185" s="3" t="s">
        <v>10</v>
      </c>
      <c r="E185" s="3">
        <v>3</v>
      </c>
      <c r="F185" s="3">
        <v>1</v>
      </c>
      <c r="G185" s="3">
        <f t="shared" ref="G185:H185" si="183">(E185/297)*100</f>
        <v>1.0101010101010102</v>
      </c>
      <c r="H185" s="3">
        <f t="shared" si="183"/>
        <v>0.33670033670033667</v>
      </c>
    </row>
    <row r="186" spans="1:8" ht="14.25" customHeight="1" x14ac:dyDescent="0.3">
      <c r="A186" s="4" t="s">
        <v>66</v>
      </c>
      <c r="B186" s="3" t="s">
        <v>67</v>
      </c>
      <c r="C186" s="5">
        <v>25</v>
      </c>
      <c r="D186" s="3" t="s">
        <v>10</v>
      </c>
      <c r="E186" s="3">
        <v>11</v>
      </c>
      <c r="F186" s="3">
        <v>2</v>
      </c>
      <c r="G186" s="3">
        <f t="shared" ref="G186:H186" si="184">(E186/297)*100</f>
        <v>3.7037037037037033</v>
      </c>
      <c r="H186" s="3">
        <f t="shared" si="184"/>
        <v>0.67340067340067333</v>
      </c>
    </row>
    <row r="187" spans="1:8" ht="14.25" customHeight="1" x14ac:dyDescent="0.3">
      <c r="A187" s="4" t="s">
        <v>66</v>
      </c>
      <c r="B187" s="3" t="s">
        <v>67</v>
      </c>
      <c r="C187" s="5">
        <v>30</v>
      </c>
      <c r="D187" s="3" t="s">
        <v>10</v>
      </c>
      <c r="E187" s="3">
        <v>17</v>
      </c>
      <c r="F187" s="3">
        <v>1</v>
      </c>
      <c r="G187" s="3">
        <f t="shared" ref="G187:H187" si="185">(E187/297)*100</f>
        <v>5.7239057239057241</v>
      </c>
      <c r="H187" s="3">
        <f t="shared" si="185"/>
        <v>0.33670033670033667</v>
      </c>
    </row>
    <row r="188" spans="1:8" ht="14.25" customHeight="1" x14ac:dyDescent="0.3">
      <c r="A188" s="4" t="s">
        <v>66</v>
      </c>
      <c r="B188" s="3" t="s">
        <v>67</v>
      </c>
      <c r="C188" s="5">
        <v>35</v>
      </c>
      <c r="D188" s="3" t="s">
        <v>10</v>
      </c>
      <c r="E188" s="3">
        <v>42</v>
      </c>
      <c r="F188" s="3">
        <v>0</v>
      </c>
      <c r="G188" s="3">
        <f t="shared" ref="G188:H188" si="186">(E188/297)*100</f>
        <v>14.14141414141414</v>
      </c>
      <c r="H188" s="3">
        <f t="shared" si="186"/>
        <v>0</v>
      </c>
    </row>
    <row r="189" spans="1:8" ht="14.25" customHeight="1" x14ac:dyDescent="0.3">
      <c r="A189" s="4" t="s">
        <v>66</v>
      </c>
      <c r="B189" s="3" t="s">
        <v>67</v>
      </c>
      <c r="C189" s="5">
        <v>40</v>
      </c>
      <c r="D189" s="3" t="s">
        <v>11</v>
      </c>
      <c r="E189" s="3">
        <v>34</v>
      </c>
      <c r="F189" s="3">
        <v>0</v>
      </c>
      <c r="G189" s="3">
        <f t="shared" ref="G189:H189" si="187">(E189/297)*100</f>
        <v>11.447811447811448</v>
      </c>
      <c r="H189" s="3">
        <f t="shared" si="187"/>
        <v>0</v>
      </c>
    </row>
    <row r="190" spans="1:8" ht="14.25" customHeight="1" x14ac:dyDescent="0.3">
      <c r="A190" s="4" t="s">
        <v>66</v>
      </c>
      <c r="B190" s="3" t="s">
        <v>67</v>
      </c>
      <c r="C190" s="5">
        <v>45</v>
      </c>
      <c r="D190" s="3" t="s">
        <v>11</v>
      </c>
      <c r="E190" s="3">
        <v>18</v>
      </c>
      <c r="F190" s="3">
        <v>0</v>
      </c>
      <c r="G190" s="3">
        <f t="shared" ref="G190:H190" si="188">(E190/297)*100</f>
        <v>6.0606060606060606</v>
      </c>
      <c r="H190" s="3">
        <f t="shared" si="188"/>
        <v>0</v>
      </c>
    </row>
    <row r="191" spans="1:8" ht="14.25" customHeight="1" x14ac:dyDescent="0.3">
      <c r="A191" s="4" t="s">
        <v>66</v>
      </c>
      <c r="B191" s="3" t="s">
        <v>67</v>
      </c>
      <c r="C191" s="5">
        <v>50</v>
      </c>
      <c r="D191" s="3" t="s">
        <v>11</v>
      </c>
      <c r="E191" s="3">
        <v>5</v>
      </c>
      <c r="F191" s="3">
        <v>0</v>
      </c>
      <c r="G191" s="3">
        <f t="shared" ref="G191:H191" si="189">(E191/297)*100</f>
        <v>1.6835016835016834</v>
      </c>
      <c r="H191" s="3">
        <f t="shared" si="189"/>
        <v>0</v>
      </c>
    </row>
    <row r="192" spans="1:8" ht="14.25" customHeight="1" x14ac:dyDescent="0.3">
      <c r="A192" s="4" t="s">
        <v>66</v>
      </c>
      <c r="B192" s="3" t="s">
        <v>67</v>
      </c>
      <c r="C192" s="5">
        <v>55</v>
      </c>
      <c r="D192" s="3" t="s">
        <v>11</v>
      </c>
      <c r="E192" s="3">
        <v>5</v>
      </c>
      <c r="F192" s="3">
        <v>0</v>
      </c>
      <c r="G192" s="3">
        <f t="shared" ref="G192:H192" si="190">(E192/297)*100</f>
        <v>1.6835016835016834</v>
      </c>
      <c r="H192" s="3">
        <f t="shared" si="190"/>
        <v>0</v>
      </c>
    </row>
    <row r="193" spans="1:8" ht="14.25" customHeight="1" x14ac:dyDescent="0.3">
      <c r="A193" s="4" t="s">
        <v>66</v>
      </c>
      <c r="B193" s="3" t="s">
        <v>67</v>
      </c>
      <c r="C193" s="5">
        <v>60</v>
      </c>
      <c r="D193" s="3" t="s">
        <v>11</v>
      </c>
      <c r="E193" s="3">
        <v>0</v>
      </c>
      <c r="F193" s="3">
        <v>1</v>
      </c>
      <c r="G193" s="3">
        <f t="shared" ref="G193:H193" si="191">(E193/297)*100</f>
        <v>0</v>
      </c>
      <c r="H193" s="3">
        <f t="shared" si="191"/>
        <v>0.33670033670033667</v>
      </c>
    </row>
    <row r="194" spans="1:8" ht="14.25" customHeight="1" x14ac:dyDescent="0.3">
      <c r="A194" s="4" t="s">
        <v>66</v>
      </c>
      <c r="B194" s="3" t="s">
        <v>67</v>
      </c>
      <c r="C194" s="5">
        <v>65</v>
      </c>
      <c r="D194" s="3" t="s">
        <v>11</v>
      </c>
      <c r="E194" s="3">
        <v>3</v>
      </c>
      <c r="F194" s="3">
        <v>0</v>
      </c>
      <c r="G194" s="3">
        <f t="shared" ref="G194:H194" si="192">(E194/297)*100</f>
        <v>1.0101010101010102</v>
      </c>
      <c r="H194" s="3">
        <f t="shared" si="192"/>
        <v>0</v>
      </c>
    </row>
    <row r="195" spans="1:8" ht="14.25" customHeight="1" x14ac:dyDescent="0.3">
      <c r="A195" s="4" t="s">
        <v>66</v>
      </c>
      <c r="B195" s="3" t="s">
        <v>67</v>
      </c>
      <c r="C195" s="5">
        <v>70</v>
      </c>
      <c r="D195" s="3" t="s">
        <v>11</v>
      </c>
      <c r="E195" s="3">
        <v>4</v>
      </c>
      <c r="F195" s="3">
        <v>0</v>
      </c>
      <c r="G195" s="3">
        <f t="shared" ref="G195:H195" si="193">(E195/297)*100</f>
        <v>1.3468013468013467</v>
      </c>
      <c r="H195" s="3">
        <f t="shared" si="193"/>
        <v>0</v>
      </c>
    </row>
    <row r="196" spans="1:8" ht="14.25" customHeight="1" x14ac:dyDescent="0.3">
      <c r="A196" s="4" t="s">
        <v>66</v>
      </c>
      <c r="B196" s="3" t="s">
        <v>67</v>
      </c>
      <c r="C196" s="5">
        <v>75</v>
      </c>
      <c r="D196" s="3" t="s">
        <v>11</v>
      </c>
      <c r="E196" s="3">
        <v>6</v>
      </c>
      <c r="F196" s="3">
        <v>1</v>
      </c>
      <c r="G196" s="3">
        <f t="shared" ref="G196:H196" si="194">(E196/297)*100</f>
        <v>2.0202020202020203</v>
      </c>
      <c r="H196" s="3">
        <f t="shared" si="194"/>
        <v>0.33670033670033667</v>
      </c>
    </row>
    <row r="197" spans="1:8" ht="14.25" customHeight="1" x14ac:dyDescent="0.3">
      <c r="A197" s="4" t="s">
        <v>66</v>
      </c>
      <c r="B197" s="3" t="s">
        <v>67</v>
      </c>
      <c r="C197" s="5">
        <v>80</v>
      </c>
      <c r="D197" s="3" t="s">
        <v>12</v>
      </c>
      <c r="E197" s="3">
        <v>4</v>
      </c>
      <c r="F197" s="3">
        <v>2</v>
      </c>
      <c r="G197" s="3">
        <f t="shared" ref="G197:H197" si="195">(E197/297)*100</f>
        <v>1.3468013468013467</v>
      </c>
      <c r="H197" s="3">
        <f t="shared" si="195"/>
        <v>0.67340067340067333</v>
      </c>
    </row>
    <row r="198" spans="1:8" ht="14.25" customHeight="1" x14ac:dyDescent="0.3">
      <c r="A198" s="4" t="s">
        <v>66</v>
      </c>
      <c r="B198" s="3" t="s">
        <v>67</v>
      </c>
      <c r="C198" s="5">
        <v>85</v>
      </c>
      <c r="D198" s="3" t="s">
        <v>12</v>
      </c>
      <c r="E198" s="3">
        <v>16</v>
      </c>
      <c r="F198" s="3">
        <v>2</v>
      </c>
      <c r="G198" s="3">
        <f t="shared" ref="G198:H198" si="196">(E198/297)*100</f>
        <v>5.3872053872053867</v>
      </c>
      <c r="H198" s="3">
        <f t="shared" si="196"/>
        <v>0.67340067340067333</v>
      </c>
    </row>
    <row r="199" spans="1:8" ht="14.25" customHeight="1" x14ac:dyDescent="0.3">
      <c r="A199" s="4" t="s">
        <v>66</v>
      </c>
      <c r="B199" s="3" t="s">
        <v>67</v>
      </c>
      <c r="C199" s="5">
        <v>90</v>
      </c>
      <c r="D199" s="3" t="s">
        <v>12</v>
      </c>
      <c r="E199" s="3">
        <v>10</v>
      </c>
      <c r="F199" s="3">
        <v>1</v>
      </c>
      <c r="G199" s="3">
        <f t="shared" ref="G199:H199" si="197">(E199/297)*100</f>
        <v>3.3670033670033668</v>
      </c>
      <c r="H199" s="3">
        <f t="shared" si="197"/>
        <v>0.33670033670033667</v>
      </c>
    </row>
    <row r="200" spans="1:8" ht="14.25" customHeight="1" x14ac:dyDescent="0.3">
      <c r="A200" s="4" t="s">
        <v>66</v>
      </c>
      <c r="B200" s="3" t="s">
        <v>67</v>
      </c>
      <c r="C200" s="5">
        <v>95</v>
      </c>
      <c r="D200" s="3" t="s">
        <v>12</v>
      </c>
      <c r="E200" s="3">
        <v>9</v>
      </c>
      <c r="F200" s="3">
        <v>1</v>
      </c>
      <c r="G200" s="3">
        <f t="shared" ref="G200:H200" si="198">(E200/297)*100</f>
        <v>3.0303030303030303</v>
      </c>
      <c r="H200" s="3">
        <f t="shared" si="198"/>
        <v>0.33670033670033667</v>
      </c>
    </row>
    <row r="201" spans="1:8" ht="14.25" customHeight="1" x14ac:dyDescent="0.3">
      <c r="A201" s="4" t="s">
        <v>66</v>
      </c>
      <c r="B201" s="3" t="s">
        <v>67</v>
      </c>
      <c r="C201" s="5">
        <v>100</v>
      </c>
      <c r="D201" s="3" t="s">
        <v>12</v>
      </c>
      <c r="E201" s="3">
        <v>16</v>
      </c>
      <c r="F201" s="3">
        <v>0</v>
      </c>
      <c r="G201" s="3">
        <f t="shared" ref="G201:H201" si="199">(E201/297)*100</f>
        <v>5.3872053872053867</v>
      </c>
      <c r="H201" s="3">
        <f t="shared" si="199"/>
        <v>0</v>
      </c>
    </row>
    <row r="202" spans="1:8" ht="14.25" customHeight="1" x14ac:dyDescent="0.3">
      <c r="A202" s="4" t="s">
        <v>66</v>
      </c>
      <c r="B202" s="3" t="s">
        <v>67</v>
      </c>
      <c r="C202" s="5">
        <v>105</v>
      </c>
      <c r="D202" s="3" t="s">
        <v>12</v>
      </c>
      <c r="E202" s="3">
        <v>15</v>
      </c>
      <c r="F202" s="3">
        <v>2</v>
      </c>
      <c r="G202" s="3">
        <f t="shared" ref="G202:H202" si="200">(E202/297)*100</f>
        <v>5.0505050505050502</v>
      </c>
      <c r="H202" s="3">
        <f t="shared" si="200"/>
        <v>0.67340067340067333</v>
      </c>
    </row>
    <row r="203" spans="1:8" ht="14.25" customHeight="1" x14ac:dyDescent="0.3">
      <c r="A203" s="4" t="s">
        <v>66</v>
      </c>
      <c r="B203" s="3" t="s">
        <v>67</v>
      </c>
      <c r="C203" s="5">
        <v>110</v>
      </c>
      <c r="D203" s="3" t="s">
        <v>12</v>
      </c>
      <c r="E203" s="3">
        <v>13</v>
      </c>
      <c r="F203" s="3">
        <v>2</v>
      </c>
      <c r="G203" s="3">
        <f t="shared" ref="G203:H203" si="201">(E203/297)*100</f>
        <v>4.3771043771043772</v>
      </c>
      <c r="H203" s="3">
        <f t="shared" si="201"/>
        <v>0.67340067340067333</v>
      </c>
    </row>
    <row r="204" spans="1:8" ht="14.25" customHeight="1" x14ac:dyDescent="0.3">
      <c r="A204" s="4" t="s">
        <v>66</v>
      </c>
      <c r="B204" s="3" t="s">
        <v>67</v>
      </c>
      <c r="C204" s="5">
        <v>115</v>
      </c>
      <c r="D204" s="3" t="s">
        <v>12</v>
      </c>
      <c r="E204" s="3">
        <v>13</v>
      </c>
      <c r="F204" s="3">
        <v>0</v>
      </c>
      <c r="G204" s="3">
        <f t="shared" ref="G204:H204" si="202">(E204/297)*100</f>
        <v>4.3771043771043772</v>
      </c>
      <c r="H204" s="3">
        <f t="shared" si="202"/>
        <v>0</v>
      </c>
    </row>
    <row r="205" spans="1:8" ht="14.25" customHeight="1" x14ac:dyDescent="0.3">
      <c r="A205" s="4" t="s">
        <v>66</v>
      </c>
      <c r="B205" s="3" t="s">
        <v>67</v>
      </c>
      <c r="C205" s="5">
        <v>120</v>
      </c>
      <c r="D205" s="3" t="s">
        <v>12</v>
      </c>
      <c r="E205" s="3">
        <v>12</v>
      </c>
      <c r="F205" s="3">
        <v>0</v>
      </c>
      <c r="G205" s="3">
        <f t="shared" ref="G205:H205" si="203">(E205/297)*100</f>
        <v>4.0404040404040407</v>
      </c>
      <c r="H205" s="3">
        <f t="shared" si="203"/>
        <v>0</v>
      </c>
    </row>
    <row r="206" spans="1:8" ht="14.25" customHeight="1" x14ac:dyDescent="0.3">
      <c r="A206" s="4" t="s">
        <v>66</v>
      </c>
      <c r="B206" s="3" t="s">
        <v>67</v>
      </c>
      <c r="C206" s="5">
        <v>125</v>
      </c>
      <c r="D206" s="3" t="s">
        <v>12</v>
      </c>
      <c r="E206" s="3">
        <v>8</v>
      </c>
      <c r="F206" s="3">
        <v>2</v>
      </c>
      <c r="G206" s="3">
        <f t="shared" ref="G206:H206" si="204">(E206/297)*100</f>
        <v>2.6936026936026933</v>
      </c>
      <c r="H206" s="3">
        <f t="shared" si="204"/>
        <v>0.67340067340067333</v>
      </c>
    </row>
    <row r="207" spans="1:8" ht="14.25" customHeight="1" x14ac:dyDescent="0.3">
      <c r="A207" s="4" t="s">
        <v>66</v>
      </c>
      <c r="B207" s="3" t="s">
        <v>67</v>
      </c>
      <c r="C207" s="5">
        <v>130</v>
      </c>
      <c r="D207" s="3" t="s">
        <v>12</v>
      </c>
      <c r="E207" s="3">
        <v>3</v>
      </c>
      <c r="F207" s="3">
        <v>0</v>
      </c>
      <c r="G207" s="3">
        <f t="shared" ref="G207:H207" si="205">(E207/297)*100</f>
        <v>1.0101010101010102</v>
      </c>
      <c r="H207" s="3">
        <f t="shared" si="205"/>
        <v>0</v>
      </c>
    </row>
    <row r="208" spans="1:8" ht="14.25" customHeight="1" x14ac:dyDescent="0.3">
      <c r="A208" s="4" t="s">
        <v>66</v>
      </c>
      <c r="B208" s="3" t="s">
        <v>67</v>
      </c>
      <c r="C208" s="5">
        <v>135</v>
      </c>
      <c r="D208" s="3" t="s">
        <v>12</v>
      </c>
      <c r="E208" s="3">
        <v>3</v>
      </c>
      <c r="F208" s="3">
        <v>2</v>
      </c>
      <c r="G208" s="3">
        <f t="shared" ref="G208:H208" si="206">(E208/297)*100</f>
        <v>1.0101010101010102</v>
      </c>
      <c r="H208" s="3">
        <f t="shared" si="206"/>
        <v>0.67340067340067333</v>
      </c>
    </row>
    <row r="209" spans="1:8" ht="14.25" customHeight="1" x14ac:dyDescent="0.3">
      <c r="A209" s="4" t="s">
        <v>66</v>
      </c>
      <c r="B209" s="3" t="s">
        <v>67</v>
      </c>
      <c r="C209" s="5">
        <v>140</v>
      </c>
      <c r="D209" s="3" t="s">
        <v>12</v>
      </c>
      <c r="E209" s="3">
        <v>1</v>
      </c>
      <c r="F209" s="3">
        <v>0</v>
      </c>
      <c r="G209" s="3">
        <f t="shared" ref="G209:H209" si="207">(E209/297)*100</f>
        <v>0.33670033670033667</v>
      </c>
      <c r="H209" s="3">
        <f t="shared" si="207"/>
        <v>0</v>
      </c>
    </row>
    <row r="210" spans="1:8" ht="14.25" customHeight="1" x14ac:dyDescent="0.3">
      <c r="A210" s="4" t="s">
        <v>66</v>
      </c>
      <c r="B210" s="3" t="s">
        <v>67</v>
      </c>
      <c r="C210" s="5">
        <v>145</v>
      </c>
      <c r="D210" s="3" t="s">
        <v>12</v>
      </c>
      <c r="E210" s="3">
        <v>4</v>
      </c>
      <c r="F210" s="3">
        <v>0</v>
      </c>
      <c r="G210" s="3">
        <f t="shared" ref="G210:H210" si="208">(E210/297)*100</f>
        <v>1.3468013468013467</v>
      </c>
      <c r="H210" s="3">
        <f t="shared" si="208"/>
        <v>0</v>
      </c>
    </row>
    <row r="211" spans="1:8" ht="14.25" customHeight="1" x14ac:dyDescent="0.3">
      <c r="A211" s="4" t="s">
        <v>66</v>
      </c>
      <c r="B211" s="3" t="s">
        <v>67</v>
      </c>
      <c r="C211" s="5">
        <v>150</v>
      </c>
      <c r="D211" s="3" t="s">
        <v>12</v>
      </c>
      <c r="E211" s="3">
        <v>1</v>
      </c>
      <c r="F211" s="3">
        <v>1</v>
      </c>
      <c r="G211" s="3">
        <f t="shared" ref="G211:H211" si="209">(E211/297)*100</f>
        <v>0.33670033670033667</v>
      </c>
      <c r="H211" s="3">
        <f t="shared" si="209"/>
        <v>0.33670033670033667</v>
      </c>
    </row>
    <row r="212" spans="1:8" ht="14.25" customHeight="1" x14ac:dyDescent="0.3">
      <c r="A212" s="4" t="s">
        <v>66</v>
      </c>
      <c r="B212" s="3" t="s">
        <v>67</v>
      </c>
      <c r="C212" s="5">
        <v>155</v>
      </c>
      <c r="D212" s="3" t="s">
        <v>12</v>
      </c>
      <c r="E212" s="3">
        <v>0</v>
      </c>
      <c r="F212" s="3">
        <v>0</v>
      </c>
      <c r="G212" s="3">
        <f t="shared" ref="G212:H212" si="210">(E212/297)*100</f>
        <v>0</v>
      </c>
      <c r="H212" s="3">
        <f t="shared" si="210"/>
        <v>0</v>
      </c>
    </row>
    <row r="213" spans="1:8" ht="14.25" customHeight="1" x14ac:dyDescent="0.3">
      <c r="A213" s="4" t="s">
        <v>66</v>
      </c>
      <c r="B213" s="3" t="s">
        <v>67</v>
      </c>
      <c r="C213" s="5">
        <v>160</v>
      </c>
      <c r="D213" s="3" t="s">
        <v>12</v>
      </c>
      <c r="E213" s="3">
        <v>0</v>
      </c>
      <c r="F213" s="3">
        <v>0</v>
      </c>
      <c r="G213" s="3">
        <f t="shared" ref="G213:H213" si="211">(E213/297)*100</f>
        <v>0</v>
      </c>
      <c r="H213" s="3">
        <f t="shared" si="211"/>
        <v>0</v>
      </c>
    </row>
    <row r="214" spans="1:8" ht="14.25" customHeight="1" x14ac:dyDescent="0.3">
      <c r="A214" s="4" t="s">
        <v>66</v>
      </c>
      <c r="B214" s="3" t="s">
        <v>67</v>
      </c>
      <c r="C214" s="5">
        <v>165</v>
      </c>
      <c r="D214" s="3" t="s">
        <v>12</v>
      </c>
      <c r="E214" s="3">
        <v>0</v>
      </c>
      <c r="F214" s="3">
        <v>0</v>
      </c>
      <c r="G214" s="3">
        <f t="shared" ref="G214:H214" si="212">(E214/297)*100</f>
        <v>0</v>
      </c>
      <c r="H214" s="3">
        <f t="shared" si="212"/>
        <v>0</v>
      </c>
    </row>
    <row r="215" spans="1:8" ht="14.25" customHeight="1" x14ac:dyDescent="0.3">
      <c r="A215" s="4" t="s">
        <v>66</v>
      </c>
      <c r="B215" s="3" t="s">
        <v>67</v>
      </c>
      <c r="C215" s="5">
        <v>170</v>
      </c>
      <c r="D215" s="3" t="s">
        <v>12</v>
      </c>
      <c r="E215" s="3">
        <v>0</v>
      </c>
      <c r="F215" s="3">
        <v>0</v>
      </c>
      <c r="G215" s="3">
        <f t="shared" ref="G215:H215" si="213">(E215/297)*100</f>
        <v>0</v>
      </c>
      <c r="H215" s="3">
        <f t="shared" si="213"/>
        <v>0</v>
      </c>
    </row>
    <row r="216" spans="1:8" ht="14.25" customHeight="1" x14ac:dyDescent="0.3">
      <c r="A216" s="4" t="s">
        <v>66</v>
      </c>
      <c r="B216" s="3" t="s">
        <v>67</v>
      </c>
      <c r="C216" s="5">
        <v>175</v>
      </c>
      <c r="D216" s="3" t="s">
        <v>12</v>
      </c>
      <c r="E216" s="3">
        <v>0</v>
      </c>
      <c r="F216" s="3">
        <v>0</v>
      </c>
      <c r="G216" s="3">
        <f t="shared" ref="G216:H216" si="214">(E216/297)*100</f>
        <v>0</v>
      </c>
      <c r="H216" s="3">
        <f t="shared" si="214"/>
        <v>0</v>
      </c>
    </row>
    <row r="217" spans="1:8" ht="14.25" customHeight="1" x14ac:dyDescent="0.3">
      <c r="A217" s="4" t="s">
        <v>66</v>
      </c>
      <c r="B217" s="3" t="s">
        <v>67</v>
      </c>
      <c r="C217" s="5" t="s">
        <v>14</v>
      </c>
      <c r="D217" s="3" t="s">
        <v>12</v>
      </c>
      <c r="E217" s="3">
        <v>0</v>
      </c>
      <c r="F217" s="3">
        <v>0</v>
      </c>
      <c r="G217" s="3">
        <f t="shared" ref="G217:H217" si="215">(E217/297)*100</f>
        <v>0</v>
      </c>
      <c r="H217" s="3">
        <f t="shared" si="215"/>
        <v>0</v>
      </c>
    </row>
    <row r="218" spans="1:8" ht="14.25" customHeight="1" x14ac:dyDescent="0.3">
      <c r="A218" s="4" t="s">
        <v>68</v>
      </c>
      <c r="B218" s="3" t="s">
        <v>69</v>
      </c>
      <c r="C218" s="5">
        <v>5</v>
      </c>
      <c r="D218" s="3" t="s">
        <v>10</v>
      </c>
      <c r="E218" s="3">
        <v>0</v>
      </c>
      <c r="F218" s="3">
        <v>0</v>
      </c>
      <c r="G218" s="3">
        <f t="shared" ref="G218:H218" si="216">(E218/282)*100</f>
        <v>0</v>
      </c>
      <c r="H218" s="3">
        <f t="shared" si="216"/>
        <v>0</v>
      </c>
    </row>
    <row r="219" spans="1:8" ht="14.25" customHeight="1" x14ac:dyDescent="0.3">
      <c r="A219" s="4" t="s">
        <v>68</v>
      </c>
      <c r="B219" s="3" t="s">
        <v>69</v>
      </c>
      <c r="C219" s="5">
        <v>10</v>
      </c>
      <c r="D219" s="3" t="s">
        <v>10</v>
      </c>
      <c r="E219" s="3">
        <v>0</v>
      </c>
      <c r="F219" s="3">
        <v>0</v>
      </c>
      <c r="G219" s="3">
        <f t="shared" ref="G219:H219" si="217">(E219/282)*100</f>
        <v>0</v>
      </c>
      <c r="H219" s="3">
        <f t="shared" si="217"/>
        <v>0</v>
      </c>
    </row>
    <row r="220" spans="1:8" ht="14.25" customHeight="1" x14ac:dyDescent="0.3">
      <c r="A220" s="4" t="s">
        <v>68</v>
      </c>
      <c r="B220" s="3" t="s">
        <v>69</v>
      </c>
      <c r="C220" s="5">
        <v>15</v>
      </c>
      <c r="D220" s="3" t="s">
        <v>10</v>
      </c>
      <c r="E220" s="3">
        <v>3</v>
      </c>
      <c r="F220" s="3">
        <v>0</v>
      </c>
      <c r="G220" s="3">
        <f t="shared" ref="G220:H220" si="218">(E220/282)*100</f>
        <v>1.0638297872340425</v>
      </c>
      <c r="H220" s="3">
        <f t="shared" si="218"/>
        <v>0</v>
      </c>
    </row>
    <row r="221" spans="1:8" ht="14.25" customHeight="1" x14ac:dyDescent="0.3">
      <c r="A221" s="4" t="s">
        <v>68</v>
      </c>
      <c r="B221" s="3" t="s">
        <v>69</v>
      </c>
      <c r="C221" s="5">
        <v>20</v>
      </c>
      <c r="D221" s="3" t="s">
        <v>10</v>
      </c>
      <c r="E221" s="3">
        <v>1</v>
      </c>
      <c r="F221" s="3">
        <v>1</v>
      </c>
      <c r="G221" s="3">
        <f t="shared" ref="G221:H221" si="219">(E221/282)*100</f>
        <v>0.3546099290780142</v>
      </c>
      <c r="H221" s="3">
        <f t="shared" si="219"/>
        <v>0.3546099290780142</v>
      </c>
    </row>
    <row r="222" spans="1:8" ht="14.25" customHeight="1" x14ac:dyDescent="0.3">
      <c r="A222" s="4" t="s">
        <v>68</v>
      </c>
      <c r="B222" s="3" t="s">
        <v>69</v>
      </c>
      <c r="C222" s="5">
        <v>25</v>
      </c>
      <c r="D222" s="3" t="s">
        <v>10</v>
      </c>
      <c r="E222" s="3">
        <v>9</v>
      </c>
      <c r="F222" s="3">
        <v>3</v>
      </c>
      <c r="G222" s="3">
        <f t="shared" ref="G222:H222" si="220">(E222/282)*100</f>
        <v>3.1914893617021276</v>
      </c>
      <c r="H222" s="3">
        <f t="shared" si="220"/>
        <v>1.0638297872340425</v>
      </c>
    </row>
    <row r="223" spans="1:8" ht="14.25" customHeight="1" x14ac:dyDescent="0.3">
      <c r="A223" s="4" t="s">
        <v>68</v>
      </c>
      <c r="B223" s="3" t="s">
        <v>69</v>
      </c>
      <c r="C223" s="5">
        <v>30</v>
      </c>
      <c r="D223" s="3" t="s">
        <v>10</v>
      </c>
      <c r="E223" s="3">
        <v>25</v>
      </c>
      <c r="F223" s="3">
        <v>0</v>
      </c>
      <c r="G223" s="3">
        <f t="shared" ref="G223:H223" si="221">(E223/282)*100</f>
        <v>8.8652482269503547</v>
      </c>
      <c r="H223" s="3">
        <f t="shared" si="221"/>
        <v>0</v>
      </c>
    </row>
    <row r="224" spans="1:8" ht="14.25" customHeight="1" x14ac:dyDescent="0.3">
      <c r="A224" s="4" t="s">
        <v>68</v>
      </c>
      <c r="B224" s="3" t="s">
        <v>69</v>
      </c>
      <c r="C224" s="5">
        <v>35</v>
      </c>
      <c r="D224" s="3" t="s">
        <v>10</v>
      </c>
      <c r="E224" s="3">
        <v>33</v>
      </c>
      <c r="F224" s="3">
        <v>2</v>
      </c>
      <c r="G224" s="3">
        <f t="shared" ref="G224:H224" si="222">(E224/282)*100</f>
        <v>11.702127659574469</v>
      </c>
      <c r="H224" s="3">
        <f t="shared" si="222"/>
        <v>0.70921985815602839</v>
      </c>
    </row>
    <row r="225" spans="1:8" ht="14.25" customHeight="1" x14ac:dyDescent="0.3">
      <c r="A225" s="4" t="s">
        <v>68</v>
      </c>
      <c r="B225" s="3" t="s">
        <v>69</v>
      </c>
      <c r="C225" s="5">
        <v>40</v>
      </c>
      <c r="D225" s="3" t="s">
        <v>11</v>
      </c>
      <c r="E225" s="3">
        <v>27</v>
      </c>
      <c r="F225" s="3">
        <v>0</v>
      </c>
      <c r="G225" s="3">
        <f t="shared" ref="G225:H225" si="223">(E225/282)*100</f>
        <v>9.5744680851063837</v>
      </c>
      <c r="H225" s="3">
        <f t="shared" si="223"/>
        <v>0</v>
      </c>
    </row>
    <row r="226" spans="1:8" ht="14.25" customHeight="1" x14ac:dyDescent="0.3">
      <c r="A226" s="4" t="s">
        <v>68</v>
      </c>
      <c r="B226" s="3" t="s">
        <v>69</v>
      </c>
      <c r="C226" s="5">
        <v>45</v>
      </c>
      <c r="D226" s="3" t="s">
        <v>11</v>
      </c>
      <c r="E226" s="3">
        <v>12</v>
      </c>
      <c r="F226" s="3">
        <v>0</v>
      </c>
      <c r="G226" s="3">
        <f t="shared" ref="G226:H226" si="224">(E226/282)*100</f>
        <v>4.2553191489361701</v>
      </c>
      <c r="H226" s="3">
        <f t="shared" si="224"/>
        <v>0</v>
      </c>
    </row>
    <row r="227" spans="1:8" ht="14.25" customHeight="1" x14ac:dyDescent="0.3">
      <c r="A227" s="4" t="s">
        <v>68</v>
      </c>
      <c r="B227" s="3" t="s">
        <v>69</v>
      </c>
      <c r="C227" s="5">
        <v>50</v>
      </c>
      <c r="D227" s="3" t="s">
        <v>11</v>
      </c>
      <c r="E227" s="3">
        <v>7</v>
      </c>
      <c r="F227" s="3">
        <v>0</v>
      </c>
      <c r="G227" s="3">
        <f t="shared" ref="G227:H227" si="225">(E227/282)*100</f>
        <v>2.4822695035460995</v>
      </c>
      <c r="H227" s="3">
        <f t="shared" si="225"/>
        <v>0</v>
      </c>
    </row>
    <row r="228" spans="1:8" ht="14.25" customHeight="1" x14ac:dyDescent="0.3">
      <c r="A228" s="4" t="s">
        <v>68</v>
      </c>
      <c r="B228" s="3" t="s">
        <v>69</v>
      </c>
      <c r="C228" s="5">
        <v>55</v>
      </c>
      <c r="D228" s="3" t="s">
        <v>11</v>
      </c>
      <c r="E228" s="3">
        <v>1</v>
      </c>
      <c r="F228" s="3">
        <v>1</v>
      </c>
      <c r="G228" s="3">
        <f t="shared" ref="G228:H228" si="226">(E228/282)*100</f>
        <v>0.3546099290780142</v>
      </c>
      <c r="H228" s="3">
        <f t="shared" si="226"/>
        <v>0.3546099290780142</v>
      </c>
    </row>
    <row r="229" spans="1:8" ht="14.25" customHeight="1" x14ac:dyDescent="0.3">
      <c r="A229" s="4" t="s">
        <v>68</v>
      </c>
      <c r="B229" s="3" t="s">
        <v>69</v>
      </c>
      <c r="C229" s="5">
        <v>60</v>
      </c>
      <c r="D229" s="3" t="s">
        <v>11</v>
      </c>
      <c r="E229" s="3">
        <v>1</v>
      </c>
      <c r="F229" s="3">
        <v>0</v>
      </c>
      <c r="G229" s="3">
        <f t="shared" ref="G229:H229" si="227">(E229/282)*100</f>
        <v>0.3546099290780142</v>
      </c>
      <c r="H229" s="3">
        <f t="shared" si="227"/>
        <v>0</v>
      </c>
    </row>
    <row r="230" spans="1:8" ht="14.25" customHeight="1" x14ac:dyDescent="0.3">
      <c r="A230" s="4" t="s">
        <v>68</v>
      </c>
      <c r="B230" s="3" t="s">
        <v>69</v>
      </c>
      <c r="C230" s="5">
        <v>65</v>
      </c>
      <c r="D230" s="3" t="s">
        <v>11</v>
      </c>
      <c r="E230" s="3">
        <v>1</v>
      </c>
      <c r="F230" s="3">
        <v>0</v>
      </c>
      <c r="G230" s="3">
        <f t="shared" ref="G230:H230" si="228">(E230/282)*100</f>
        <v>0.3546099290780142</v>
      </c>
      <c r="H230" s="3">
        <f t="shared" si="228"/>
        <v>0</v>
      </c>
    </row>
    <row r="231" spans="1:8" ht="14.25" customHeight="1" x14ac:dyDescent="0.3">
      <c r="A231" s="4" t="s">
        <v>68</v>
      </c>
      <c r="B231" s="3" t="s">
        <v>69</v>
      </c>
      <c r="C231" s="5">
        <v>70</v>
      </c>
      <c r="D231" s="3" t="s">
        <v>11</v>
      </c>
      <c r="E231" s="3">
        <v>2</v>
      </c>
      <c r="F231" s="3">
        <v>0</v>
      </c>
      <c r="G231" s="3">
        <f t="shared" ref="G231:H231" si="229">(E231/282)*100</f>
        <v>0.70921985815602839</v>
      </c>
      <c r="H231" s="3">
        <f t="shared" si="229"/>
        <v>0</v>
      </c>
    </row>
    <row r="232" spans="1:8" ht="14.25" customHeight="1" x14ac:dyDescent="0.3">
      <c r="A232" s="4" t="s">
        <v>68</v>
      </c>
      <c r="B232" s="3" t="s">
        <v>69</v>
      </c>
      <c r="C232" s="5">
        <v>75</v>
      </c>
      <c r="D232" s="3" t="s">
        <v>11</v>
      </c>
      <c r="E232" s="3">
        <v>4</v>
      </c>
      <c r="F232" s="3">
        <v>0</v>
      </c>
      <c r="G232" s="3">
        <f t="shared" ref="G232:H232" si="230">(E232/282)*100</f>
        <v>1.4184397163120568</v>
      </c>
      <c r="H232" s="3">
        <f t="shared" si="230"/>
        <v>0</v>
      </c>
    </row>
    <row r="233" spans="1:8" ht="14.25" customHeight="1" x14ac:dyDescent="0.3">
      <c r="A233" s="4" t="s">
        <v>68</v>
      </c>
      <c r="B233" s="3" t="s">
        <v>69</v>
      </c>
      <c r="C233" s="5">
        <v>80</v>
      </c>
      <c r="D233" s="3" t="s">
        <v>12</v>
      </c>
      <c r="E233" s="3">
        <v>4</v>
      </c>
      <c r="F233" s="3">
        <v>1</v>
      </c>
      <c r="G233" s="3">
        <f t="shared" ref="G233:H233" si="231">(E233/282)*100</f>
        <v>1.4184397163120568</v>
      </c>
      <c r="H233" s="3">
        <f t="shared" si="231"/>
        <v>0.3546099290780142</v>
      </c>
    </row>
    <row r="234" spans="1:8" ht="14.25" customHeight="1" x14ac:dyDescent="0.3">
      <c r="A234" s="4" t="s">
        <v>68</v>
      </c>
      <c r="B234" s="3" t="s">
        <v>69</v>
      </c>
      <c r="C234" s="5">
        <v>85</v>
      </c>
      <c r="D234" s="3" t="s">
        <v>12</v>
      </c>
      <c r="E234" s="3">
        <v>7</v>
      </c>
      <c r="F234" s="3">
        <v>2</v>
      </c>
      <c r="G234" s="3">
        <f t="shared" ref="G234:H234" si="232">(E234/282)*100</f>
        <v>2.4822695035460995</v>
      </c>
      <c r="H234" s="3">
        <f t="shared" si="232"/>
        <v>0.70921985815602839</v>
      </c>
    </row>
    <row r="235" spans="1:8" ht="14.25" customHeight="1" x14ac:dyDescent="0.3">
      <c r="A235" s="4" t="s">
        <v>68</v>
      </c>
      <c r="B235" s="3" t="s">
        <v>69</v>
      </c>
      <c r="C235" s="5">
        <v>90</v>
      </c>
      <c r="D235" s="3" t="s">
        <v>12</v>
      </c>
      <c r="E235" s="3">
        <v>15</v>
      </c>
      <c r="F235" s="3">
        <v>2</v>
      </c>
      <c r="G235" s="3">
        <f t="shared" ref="G235:H235" si="233">(E235/282)*100</f>
        <v>5.3191489361702127</v>
      </c>
      <c r="H235" s="3">
        <f t="shared" si="233"/>
        <v>0.70921985815602839</v>
      </c>
    </row>
    <row r="236" spans="1:8" ht="14.25" customHeight="1" x14ac:dyDescent="0.3">
      <c r="A236" s="4" t="s">
        <v>68</v>
      </c>
      <c r="B236" s="3" t="s">
        <v>69</v>
      </c>
      <c r="C236" s="5">
        <v>95</v>
      </c>
      <c r="D236" s="3" t="s">
        <v>12</v>
      </c>
      <c r="E236" s="3">
        <v>24</v>
      </c>
      <c r="F236" s="3">
        <v>2</v>
      </c>
      <c r="G236" s="3">
        <f t="shared" ref="G236:H236" si="234">(E236/282)*100</f>
        <v>8.5106382978723403</v>
      </c>
      <c r="H236" s="3">
        <f t="shared" si="234"/>
        <v>0.70921985815602839</v>
      </c>
    </row>
    <row r="237" spans="1:8" ht="14.25" customHeight="1" x14ac:dyDescent="0.3">
      <c r="A237" s="4" t="s">
        <v>68</v>
      </c>
      <c r="B237" s="3" t="s">
        <v>69</v>
      </c>
      <c r="C237" s="5">
        <v>100</v>
      </c>
      <c r="D237" s="3" t="s">
        <v>12</v>
      </c>
      <c r="E237" s="3">
        <v>22</v>
      </c>
      <c r="F237" s="3">
        <v>0</v>
      </c>
      <c r="G237" s="3">
        <f t="shared" ref="G237:H237" si="235">(E237/282)*100</f>
        <v>7.8014184397163122</v>
      </c>
      <c r="H237" s="3">
        <f t="shared" si="235"/>
        <v>0</v>
      </c>
    </row>
    <row r="238" spans="1:8" ht="14.25" customHeight="1" x14ac:dyDescent="0.3">
      <c r="A238" s="4" t="s">
        <v>68</v>
      </c>
      <c r="B238" s="3" t="s">
        <v>69</v>
      </c>
      <c r="C238" s="5">
        <v>105</v>
      </c>
      <c r="D238" s="3" t="s">
        <v>12</v>
      </c>
      <c r="E238" s="3">
        <v>12</v>
      </c>
      <c r="F238" s="3">
        <v>0</v>
      </c>
      <c r="G238" s="3">
        <f t="shared" ref="G238:H238" si="236">(E238/282)*100</f>
        <v>4.2553191489361701</v>
      </c>
      <c r="H238" s="3">
        <f t="shared" si="236"/>
        <v>0</v>
      </c>
    </row>
    <row r="239" spans="1:8" ht="14.25" customHeight="1" x14ac:dyDescent="0.3">
      <c r="A239" s="4" t="s">
        <v>68</v>
      </c>
      <c r="B239" s="3" t="s">
        <v>69</v>
      </c>
      <c r="C239" s="5">
        <v>110</v>
      </c>
      <c r="D239" s="3" t="s">
        <v>12</v>
      </c>
      <c r="E239" s="3">
        <v>12</v>
      </c>
      <c r="F239" s="3">
        <v>2</v>
      </c>
      <c r="G239" s="3">
        <f t="shared" ref="G239:H239" si="237">(E239/282)*100</f>
        <v>4.2553191489361701</v>
      </c>
      <c r="H239" s="3">
        <f t="shared" si="237"/>
        <v>0.70921985815602839</v>
      </c>
    </row>
    <row r="240" spans="1:8" ht="14.25" customHeight="1" x14ac:dyDescent="0.3">
      <c r="A240" s="4" t="s">
        <v>68</v>
      </c>
      <c r="B240" s="3" t="s">
        <v>69</v>
      </c>
      <c r="C240" s="5">
        <v>115</v>
      </c>
      <c r="D240" s="3" t="s">
        <v>12</v>
      </c>
      <c r="E240" s="3">
        <v>13</v>
      </c>
      <c r="F240" s="3">
        <v>3</v>
      </c>
      <c r="G240" s="3">
        <f t="shared" ref="G240:H240" si="238">(E240/282)*100</f>
        <v>4.6099290780141837</v>
      </c>
      <c r="H240" s="3">
        <f t="shared" si="238"/>
        <v>1.0638297872340425</v>
      </c>
    </row>
    <row r="241" spans="1:8" ht="14.25" customHeight="1" x14ac:dyDescent="0.3">
      <c r="A241" s="4" t="s">
        <v>68</v>
      </c>
      <c r="B241" s="3" t="s">
        <v>69</v>
      </c>
      <c r="C241" s="5">
        <v>120</v>
      </c>
      <c r="D241" s="3" t="s">
        <v>12</v>
      </c>
      <c r="E241" s="3">
        <v>7</v>
      </c>
      <c r="F241" s="3">
        <v>0</v>
      </c>
      <c r="G241" s="3">
        <f t="shared" ref="G241:H241" si="239">(E241/282)*100</f>
        <v>2.4822695035460995</v>
      </c>
      <c r="H241" s="3">
        <f t="shared" si="239"/>
        <v>0</v>
      </c>
    </row>
    <row r="242" spans="1:8" ht="14.25" customHeight="1" x14ac:dyDescent="0.3">
      <c r="A242" s="4" t="s">
        <v>68</v>
      </c>
      <c r="B242" s="3" t="s">
        <v>69</v>
      </c>
      <c r="C242" s="5">
        <v>125</v>
      </c>
      <c r="D242" s="3" t="s">
        <v>12</v>
      </c>
      <c r="E242" s="3">
        <v>5</v>
      </c>
      <c r="F242" s="3">
        <v>2</v>
      </c>
      <c r="G242" s="3">
        <f t="shared" ref="G242:H242" si="240">(E242/282)*100</f>
        <v>1.773049645390071</v>
      </c>
      <c r="H242" s="3">
        <f t="shared" si="240"/>
        <v>0.70921985815602839</v>
      </c>
    </row>
    <row r="243" spans="1:8" ht="14.25" customHeight="1" x14ac:dyDescent="0.3">
      <c r="A243" s="4" t="s">
        <v>68</v>
      </c>
      <c r="B243" s="3" t="s">
        <v>69</v>
      </c>
      <c r="C243" s="5">
        <v>130</v>
      </c>
      <c r="D243" s="3" t="s">
        <v>12</v>
      </c>
      <c r="E243" s="3">
        <v>9</v>
      </c>
      <c r="F243" s="3">
        <v>0</v>
      </c>
      <c r="G243" s="3">
        <f t="shared" ref="G243:H243" si="241">(E243/282)*100</f>
        <v>3.1914893617021276</v>
      </c>
      <c r="H243" s="3">
        <f t="shared" si="241"/>
        <v>0</v>
      </c>
    </row>
    <row r="244" spans="1:8" ht="14.25" customHeight="1" x14ac:dyDescent="0.3">
      <c r="A244" s="4" t="s">
        <v>68</v>
      </c>
      <c r="B244" s="3" t="s">
        <v>69</v>
      </c>
      <c r="C244" s="5">
        <v>135</v>
      </c>
      <c r="D244" s="3" t="s">
        <v>12</v>
      </c>
      <c r="E244" s="3">
        <v>1</v>
      </c>
      <c r="F244" s="3">
        <v>1</v>
      </c>
      <c r="G244" s="3">
        <f t="shared" ref="G244:H244" si="242">(E244/282)*100</f>
        <v>0.3546099290780142</v>
      </c>
      <c r="H244" s="3">
        <f t="shared" si="242"/>
        <v>0.3546099290780142</v>
      </c>
    </row>
    <row r="245" spans="1:8" ht="14.25" customHeight="1" x14ac:dyDescent="0.3">
      <c r="A245" s="4" t="s">
        <v>68</v>
      </c>
      <c r="B245" s="3" t="s">
        <v>69</v>
      </c>
      <c r="C245" s="5">
        <v>140</v>
      </c>
      <c r="D245" s="3" t="s">
        <v>12</v>
      </c>
      <c r="E245" s="3">
        <v>0</v>
      </c>
      <c r="F245" s="3">
        <v>0</v>
      </c>
      <c r="G245" s="3">
        <f t="shared" ref="G245:H245" si="243">(E245/282)*100</f>
        <v>0</v>
      </c>
      <c r="H245" s="3">
        <f t="shared" si="243"/>
        <v>0</v>
      </c>
    </row>
    <row r="246" spans="1:8" ht="14.25" customHeight="1" x14ac:dyDescent="0.3">
      <c r="A246" s="4" t="s">
        <v>68</v>
      </c>
      <c r="B246" s="3" t="s">
        <v>69</v>
      </c>
      <c r="C246" s="5">
        <v>145</v>
      </c>
      <c r="D246" s="3" t="s">
        <v>12</v>
      </c>
      <c r="E246" s="3">
        <v>1</v>
      </c>
      <c r="F246" s="3">
        <v>0</v>
      </c>
      <c r="G246" s="3">
        <f t="shared" ref="G246:H246" si="244">(E246/282)*100</f>
        <v>0.3546099290780142</v>
      </c>
      <c r="H246" s="3">
        <f t="shared" si="244"/>
        <v>0</v>
      </c>
    </row>
    <row r="247" spans="1:8" ht="14.25" customHeight="1" x14ac:dyDescent="0.3">
      <c r="A247" s="4" t="s">
        <v>68</v>
      </c>
      <c r="B247" s="3" t="s">
        <v>69</v>
      </c>
      <c r="C247" s="5">
        <v>150</v>
      </c>
      <c r="D247" s="3" t="s">
        <v>12</v>
      </c>
      <c r="E247" s="3">
        <v>1</v>
      </c>
      <c r="F247" s="3">
        <v>0</v>
      </c>
      <c r="G247" s="3">
        <f t="shared" ref="G247:H247" si="245">(E247/282)*100</f>
        <v>0.3546099290780142</v>
      </c>
      <c r="H247" s="3">
        <f t="shared" si="245"/>
        <v>0</v>
      </c>
    </row>
    <row r="248" spans="1:8" ht="14.25" customHeight="1" x14ac:dyDescent="0.3">
      <c r="A248" s="4" t="s">
        <v>68</v>
      </c>
      <c r="B248" s="3" t="s">
        <v>69</v>
      </c>
      <c r="C248" s="5">
        <v>155</v>
      </c>
      <c r="D248" s="3" t="s">
        <v>12</v>
      </c>
      <c r="E248" s="3">
        <v>1</v>
      </c>
      <c r="F248" s="3">
        <v>0</v>
      </c>
      <c r="G248" s="3">
        <f t="shared" ref="G248:H248" si="246">(E248/282)*100</f>
        <v>0.3546099290780142</v>
      </c>
      <c r="H248" s="3">
        <f t="shared" si="246"/>
        <v>0</v>
      </c>
    </row>
    <row r="249" spans="1:8" ht="14.25" customHeight="1" x14ac:dyDescent="0.3">
      <c r="A249" s="4" t="s">
        <v>68</v>
      </c>
      <c r="B249" s="3" t="s">
        <v>69</v>
      </c>
      <c r="C249" s="5">
        <v>160</v>
      </c>
      <c r="D249" s="3" t="s">
        <v>12</v>
      </c>
      <c r="E249" s="3">
        <v>0</v>
      </c>
      <c r="F249" s="3">
        <v>0</v>
      </c>
      <c r="G249" s="3">
        <f t="shared" ref="G249:H249" si="247">(E249/282)*100</f>
        <v>0</v>
      </c>
      <c r="H249" s="3">
        <f t="shared" si="247"/>
        <v>0</v>
      </c>
    </row>
    <row r="250" spans="1:8" ht="14.25" customHeight="1" x14ac:dyDescent="0.3">
      <c r="A250" s="4" t="s">
        <v>68</v>
      </c>
      <c r="B250" s="3" t="s">
        <v>69</v>
      </c>
      <c r="C250" s="5">
        <v>165</v>
      </c>
      <c r="D250" s="3" t="s">
        <v>12</v>
      </c>
      <c r="E250" s="3">
        <v>0</v>
      </c>
      <c r="F250" s="3">
        <v>0</v>
      </c>
      <c r="G250" s="3">
        <f t="shared" ref="G250:H250" si="248">(E250/282)*100</f>
        <v>0</v>
      </c>
      <c r="H250" s="3">
        <f t="shared" si="248"/>
        <v>0</v>
      </c>
    </row>
    <row r="251" spans="1:8" ht="14.25" customHeight="1" x14ac:dyDescent="0.3">
      <c r="A251" s="4" t="s">
        <v>68</v>
      </c>
      <c r="B251" s="3" t="s">
        <v>69</v>
      </c>
      <c r="C251" s="5">
        <v>170</v>
      </c>
      <c r="D251" s="3" t="s">
        <v>12</v>
      </c>
      <c r="E251" s="3">
        <v>0</v>
      </c>
      <c r="F251" s="3">
        <v>0</v>
      </c>
      <c r="G251" s="3">
        <f t="shared" ref="G251:H251" si="249">(E251/282)*100</f>
        <v>0</v>
      </c>
      <c r="H251" s="3">
        <f t="shared" si="249"/>
        <v>0</v>
      </c>
    </row>
    <row r="252" spans="1:8" ht="14.25" customHeight="1" x14ac:dyDescent="0.3">
      <c r="A252" s="4" t="s">
        <v>68</v>
      </c>
      <c r="B252" s="3" t="s">
        <v>69</v>
      </c>
      <c r="C252" s="5">
        <v>175</v>
      </c>
      <c r="D252" s="3" t="s">
        <v>12</v>
      </c>
      <c r="E252" s="3">
        <v>0</v>
      </c>
      <c r="F252" s="3">
        <v>0</v>
      </c>
      <c r="G252" s="3">
        <f t="shared" ref="G252:H252" si="250">(E252/282)*100</f>
        <v>0</v>
      </c>
      <c r="H252" s="3">
        <f t="shared" si="250"/>
        <v>0</v>
      </c>
    </row>
    <row r="253" spans="1:8" ht="14.25" customHeight="1" x14ac:dyDescent="0.3">
      <c r="A253" s="4" t="s">
        <v>68</v>
      </c>
      <c r="B253" s="3" t="s">
        <v>69</v>
      </c>
      <c r="C253" s="5" t="s">
        <v>14</v>
      </c>
      <c r="D253" s="3" t="s">
        <v>12</v>
      </c>
      <c r="E253" s="3">
        <v>0</v>
      </c>
      <c r="F253" s="3">
        <v>0</v>
      </c>
      <c r="G253" s="3">
        <f t="shared" ref="G253:H253" si="251">(E253/282)*100</f>
        <v>0</v>
      </c>
      <c r="H253" s="3">
        <f t="shared" si="251"/>
        <v>0</v>
      </c>
    </row>
    <row r="254" spans="1:8" ht="14.25" customHeight="1" x14ac:dyDescent="0.3">
      <c r="A254" s="7" t="s">
        <v>70</v>
      </c>
      <c r="B254" s="3" t="s">
        <v>71</v>
      </c>
      <c r="C254" s="5">
        <v>5</v>
      </c>
      <c r="D254" s="3" t="s">
        <v>10</v>
      </c>
      <c r="E254" s="3">
        <v>0</v>
      </c>
      <c r="F254" s="3">
        <v>0</v>
      </c>
      <c r="G254" s="3">
        <f t="shared" ref="G254:H254" si="252">(E254/339)*100</f>
        <v>0</v>
      </c>
      <c r="H254" s="3">
        <f t="shared" si="252"/>
        <v>0</v>
      </c>
    </row>
    <row r="255" spans="1:8" ht="14.25" customHeight="1" x14ac:dyDescent="0.3">
      <c r="A255" s="7" t="s">
        <v>70</v>
      </c>
      <c r="B255" s="3" t="s">
        <v>71</v>
      </c>
      <c r="C255" s="5">
        <v>10</v>
      </c>
      <c r="D255" s="3" t="s">
        <v>10</v>
      </c>
      <c r="E255" s="3">
        <v>0</v>
      </c>
      <c r="F255" s="3">
        <v>0</v>
      </c>
      <c r="G255" s="3">
        <f t="shared" ref="G255:H255" si="253">(E255/339)*100</f>
        <v>0</v>
      </c>
      <c r="H255" s="3">
        <f t="shared" si="253"/>
        <v>0</v>
      </c>
    </row>
    <row r="256" spans="1:8" ht="14.25" customHeight="1" x14ac:dyDescent="0.3">
      <c r="A256" s="7" t="s">
        <v>70</v>
      </c>
      <c r="B256" s="3" t="s">
        <v>71</v>
      </c>
      <c r="C256" s="5">
        <v>15</v>
      </c>
      <c r="D256" s="3" t="s">
        <v>10</v>
      </c>
      <c r="E256" s="3">
        <v>2</v>
      </c>
      <c r="F256" s="3">
        <v>0</v>
      </c>
      <c r="G256" s="3">
        <f t="shared" ref="G256:H256" si="254">(E256/339)*100</f>
        <v>0.58997050147492625</v>
      </c>
      <c r="H256" s="3">
        <f t="shared" si="254"/>
        <v>0</v>
      </c>
    </row>
    <row r="257" spans="1:8" ht="14.25" customHeight="1" x14ac:dyDescent="0.3">
      <c r="A257" s="7" t="s">
        <v>70</v>
      </c>
      <c r="B257" s="3" t="s">
        <v>71</v>
      </c>
      <c r="C257" s="5">
        <v>20</v>
      </c>
      <c r="D257" s="3" t="s">
        <v>10</v>
      </c>
      <c r="E257" s="3">
        <v>1</v>
      </c>
      <c r="F257" s="3">
        <v>0</v>
      </c>
      <c r="G257" s="3">
        <f t="shared" ref="G257:H257" si="255">(E257/339)*100</f>
        <v>0.29498525073746312</v>
      </c>
      <c r="H257" s="3">
        <f t="shared" si="255"/>
        <v>0</v>
      </c>
    </row>
    <row r="258" spans="1:8" ht="14.25" customHeight="1" x14ac:dyDescent="0.3">
      <c r="A258" s="7" t="s">
        <v>70</v>
      </c>
      <c r="B258" s="3" t="s">
        <v>71</v>
      </c>
      <c r="C258" s="5">
        <v>25</v>
      </c>
      <c r="D258" s="3" t="s">
        <v>10</v>
      </c>
      <c r="E258" s="3">
        <v>13</v>
      </c>
      <c r="F258" s="3">
        <v>4</v>
      </c>
      <c r="G258" s="3">
        <f t="shared" ref="G258:H258" si="256">(E258/339)*100</f>
        <v>3.8348082595870205</v>
      </c>
      <c r="H258" s="3">
        <f t="shared" si="256"/>
        <v>1.1799410029498525</v>
      </c>
    </row>
    <row r="259" spans="1:8" ht="14.25" customHeight="1" x14ac:dyDescent="0.3">
      <c r="A259" s="7" t="s">
        <v>70</v>
      </c>
      <c r="B259" s="3" t="s">
        <v>71</v>
      </c>
      <c r="C259" s="5">
        <v>30</v>
      </c>
      <c r="D259" s="3" t="s">
        <v>10</v>
      </c>
      <c r="E259" s="3">
        <v>17</v>
      </c>
      <c r="F259" s="3">
        <v>0</v>
      </c>
      <c r="G259" s="3">
        <f t="shared" ref="G259:H259" si="257">(E259/339)*100</f>
        <v>5.0147492625368733</v>
      </c>
      <c r="H259" s="3">
        <f t="shared" si="257"/>
        <v>0</v>
      </c>
    </row>
    <row r="260" spans="1:8" ht="14.25" customHeight="1" x14ac:dyDescent="0.3">
      <c r="A260" s="7" t="s">
        <v>70</v>
      </c>
      <c r="B260" s="3" t="s">
        <v>71</v>
      </c>
      <c r="C260" s="5">
        <v>35</v>
      </c>
      <c r="D260" s="3" t="s">
        <v>10</v>
      </c>
      <c r="E260" s="3">
        <v>27</v>
      </c>
      <c r="F260" s="3">
        <v>0</v>
      </c>
      <c r="G260" s="3">
        <f t="shared" ref="G260:H260" si="258">(E260/339)*100</f>
        <v>7.9646017699115044</v>
      </c>
      <c r="H260" s="3">
        <f t="shared" si="258"/>
        <v>0</v>
      </c>
    </row>
    <row r="261" spans="1:8" ht="14.25" customHeight="1" x14ac:dyDescent="0.3">
      <c r="A261" s="7" t="s">
        <v>70</v>
      </c>
      <c r="B261" s="3" t="s">
        <v>71</v>
      </c>
      <c r="C261" s="5">
        <v>40</v>
      </c>
      <c r="D261" s="3" t="s">
        <v>11</v>
      </c>
      <c r="E261" s="3">
        <v>26</v>
      </c>
      <c r="F261" s="3">
        <v>2</v>
      </c>
      <c r="G261" s="3">
        <f t="shared" ref="G261:H261" si="259">(E261/339)*100</f>
        <v>7.6696165191740411</v>
      </c>
      <c r="H261" s="3">
        <f t="shared" si="259"/>
        <v>0.58997050147492625</v>
      </c>
    </row>
    <row r="262" spans="1:8" ht="14.25" customHeight="1" x14ac:dyDescent="0.3">
      <c r="A262" s="7" t="s">
        <v>70</v>
      </c>
      <c r="B262" s="3" t="s">
        <v>71</v>
      </c>
      <c r="C262" s="5">
        <v>45</v>
      </c>
      <c r="D262" s="3" t="s">
        <v>11</v>
      </c>
      <c r="E262" s="3">
        <v>17</v>
      </c>
      <c r="F262" s="3">
        <v>0</v>
      </c>
      <c r="G262" s="3">
        <f t="shared" ref="G262:H262" si="260">(E262/339)*100</f>
        <v>5.0147492625368733</v>
      </c>
      <c r="H262" s="3">
        <f t="shared" si="260"/>
        <v>0</v>
      </c>
    </row>
    <row r="263" spans="1:8" ht="14.25" customHeight="1" x14ac:dyDescent="0.3">
      <c r="A263" s="7" t="s">
        <v>70</v>
      </c>
      <c r="B263" s="3" t="s">
        <v>71</v>
      </c>
      <c r="C263" s="5">
        <v>50</v>
      </c>
      <c r="D263" s="3" t="s">
        <v>11</v>
      </c>
      <c r="E263" s="3">
        <v>6</v>
      </c>
      <c r="F263" s="3">
        <v>0</v>
      </c>
      <c r="G263" s="3">
        <f t="shared" ref="G263:H263" si="261">(E263/339)*100</f>
        <v>1.7699115044247788</v>
      </c>
      <c r="H263" s="3">
        <f t="shared" si="261"/>
        <v>0</v>
      </c>
    </row>
    <row r="264" spans="1:8" ht="14.25" customHeight="1" x14ac:dyDescent="0.3">
      <c r="A264" s="7" t="s">
        <v>70</v>
      </c>
      <c r="B264" s="3" t="s">
        <v>71</v>
      </c>
      <c r="C264" s="5">
        <v>55</v>
      </c>
      <c r="D264" s="3" t="s">
        <v>11</v>
      </c>
      <c r="E264" s="3">
        <v>2</v>
      </c>
      <c r="F264" s="3">
        <v>0</v>
      </c>
      <c r="G264" s="3">
        <f t="shared" ref="G264:H264" si="262">(E264/339)*100</f>
        <v>0.58997050147492625</v>
      </c>
      <c r="H264" s="3">
        <f t="shared" si="262"/>
        <v>0</v>
      </c>
    </row>
    <row r="265" spans="1:8" ht="14.25" customHeight="1" x14ac:dyDescent="0.3">
      <c r="A265" s="7" t="s">
        <v>70</v>
      </c>
      <c r="B265" s="3" t="s">
        <v>71</v>
      </c>
      <c r="C265" s="5">
        <v>60</v>
      </c>
      <c r="D265" s="3" t="s">
        <v>11</v>
      </c>
      <c r="E265" s="3">
        <v>3</v>
      </c>
      <c r="F265" s="3">
        <v>0</v>
      </c>
      <c r="G265" s="3">
        <f t="shared" ref="G265:H265" si="263">(E265/339)*100</f>
        <v>0.88495575221238942</v>
      </c>
      <c r="H265" s="3">
        <f t="shared" si="263"/>
        <v>0</v>
      </c>
    </row>
    <row r="266" spans="1:8" ht="14.25" customHeight="1" x14ac:dyDescent="0.3">
      <c r="A266" s="7" t="s">
        <v>70</v>
      </c>
      <c r="B266" s="3" t="s">
        <v>71</v>
      </c>
      <c r="C266" s="5">
        <v>65</v>
      </c>
      <c r="D266" s="3" t="s">
        <v>11</v>
      </c>
      <c r="E266" s="3">
        <v>3</v>
      </c>
      <c r="F266" s="3">
        <v>0</v>
      </c>
      <c r="G266" s="3">
        <f t="shared" ref="G266:H266" si="264">(E266/339)*100</f>
        <v>0.88495575221238942</v>
      </c>
      <c r="H266" s="3">
        <f t="shared" si="264"/>
        <v>0</v>
      </c>
    </row>
    <row r="267" spans="1:8" ht="14.25" customHeight="1" x14ac:dyDescent="0.3">
      <c r="A267" s="7" t="s">
        <v>70</v>
      </c>
      <c r="B267" s="3" t="s">
        <v>71</v>
      </c>
      <c r="C267" s="5">
        <v>70</v>
      </c>
      <c r="D267" s="3" t="s">
        <v>11</v>
      </c>
      <c r="E267" s="3">
        <v>8</v>
      </c>
      <c r="F267" s="3">
        <v>0</v>
      </c>
      <c r="G267" s="3">
        <f t="shared" ref="G267:H267" si="265">(E267/339)*100</f>
        <v>2.359882005899705</v>
      </c>
      <c r="H267" s="3">
        <f t="shared" si="265"/>
        <v>0</v>
      </c>
    </row>
    <row r="268" spans="1:8" ht="14.25" customHeight="1" x14ac:dyDescent="0.3">
      <c r="A268" s="7" t="s">
        <v>70</v>
      </c>
      <c r="B268" s="3" t="s">
        <v>71</v>
      </c>
      <c r="C268" s="5">
        <v>75</v>
      </c>
      <c r="D268" s="3" t="s">
        <v>11</v>
      </c>
      <c r="E268" s="3">
        <v>13</v>
      </c>
      <c r="F268" s="3">
        <v>0</v>
      </c>
      <c r="G268" s="3">
        <f t="shared" ref="G268:H268" si="266">(E268/339)*100</f>
        <v>3.8348082595870205</v>
      </c>
      <c r="H268" s="3">
        <f t="shared" si="266"/>
        <v>0</v>
      </c>
    </row>
    <row r="269" spans="1:8" ht="14.25" customHeight="1" x14ac:dyDescent="0.3">
      <c r="A269" s="7" t="s">
        <v>70</v>
      </c>
      <c r="B269" s="3" t="s">
        <v>71</v>
      </c>
      <c r="C269" s="5">
        <v>80</v>
      </c>
      <c r="D269" s="3" t="s">
        <v>12</v>
      </c>
      <c r="E269" s="3">
        <v>9</v>
      </c>
      <c r="F269" s="3">
        <v>0</v>
      </c>
      <c r="G269" s="3">
        <f t="shared" ref="G269:H269" si="267">(E269/339)*100</f>
        <v>2.6548672566371683</v>
      </c>
      <c r="H269" s="3">
        <f t="shared" si="267"/>
        <v>0</v>
      </c>
    </row>
    <row r="270" spans="1:8" ht="14.25" customHeight="1" x14ac:dyDescent="0.3">
      <c r="A270" s="7" t="s">
        <v>70</v>
      </c>
      <c r="B270" s="3" t="s">
        <v>71</v>
      </c>
      <c r="C270" s="5">
        <v>85</v>
      </c>
      <c r="D270" s="3" t="s">
        <v>12</v>
      </c>
      <c r="E270" s="3">
        <v>16</v>
      </c>
      <c r="F270" s="3">
        <v>5</v>
      </c>
      <c r="G270" s="3">
        <f t="shared" ref="G270:H270" si="268">(E270/339)*100</f>
        <v>4.71976401179941</v>
      </c>
      <c r="H270" s="3">
        <f t="shared" si="268"/>
        <v>1.4749262536873156</v>
      </c>
    </row>
    <row r="271" spans="1:8" ht="14.25" customHeight="1" x14ac:dyDescent="0.3">
      <c r="A271" s="7" t="s">
        <v>70</v>
      </c>
      <c r="B271" s="3" t="s">
        <v>71</v>
      </c>
      <c r="C271" s="5">
        <v>90</v>
      </c>
      <c r="D271" s="3" t="s">
        <v>12</v>
      </c>
      <c r="E271" s="3">
        <v>16</v>
      </c>
      <c r="F271" s="3">
        <v>1</v>
      </c>
      <c r="G271" s="3">
        <f t="shared" ref="G271:H271" si="269">(E271/339)*100</f>
        <v>4.71976401179941</v>
      </c>
      <c r="H271" s="3">
        <f t="shared" si="269"/>
        <v>0.29498525073746312</v>
      </c>
    </row>
    <row r="272" spans="1:8" ht="14.25" customHeight="1" x14ac:dyDescent="0.3">
      <c r="A272" s="7" t="s">
        <v>70</v>
      </c>
      <c r="B272" s="3" t="s">
        <v>71</v>
      </c>
      <c r="C272" s="5">
        <v>95</v>
      </c>
      <c r="D272" s="3" t="s">
        <v>12</v>
      </c>
      <c r="E272" s="3">
        <v>23</v>
      </c>
      <c r="F272" s="3">
        <v>3</v>
      </c>
      <c r="G272" s="3">
        <f t="shared" ref="G272:H272" si="270">(E272/339)*100</f>
        <v>6.7846607669616521</v>
      </c>
      <c r="H272" s="3">
        <f t="shared" si="270"/>
        <v>0.88495575221238942</v>
      </c>
    </row>
    <row r="273" spans="1:8" ht="14.25" customHeight="1" x14ac:dyDescent="0.3">
      <c r="A273" s="7" t="s">
        <v>70</v>
      </c>
      <c r="B273" s="3" t="s">
        <v>71</v>
      </c>
      <c r="C273" s="5">
        <v>100</v>
      </c>
      <c r="D273" s="3" t="s">
        <v>12</v>
      </c>
      <c r="E273" s="3">
        <v>26</v>
      </c>
      <c r="F273" s="3">
        <v>2</v>
      </c>
      <c r="G273" s="3">
        <f t="shared" ref="G273:H273" si="271">(E273/339)*100</f>
        <v>7.6696165191740411</v>
      </c>
      <c r="H273" s="3">
        <f t="shared" si="271"/>
        <v>0.58997050147492625</v>
      </c>
    </row>
    <row r="274" spans="1:8" ht="14.25" customHeight="1" x14ac:dyDescent="0.3">
      <c r="A274" s="7" t="s">
        <v>70</v>
      </c>
      <c r="B274" s="3" t="s">
        <v>71</v>
      </c>
      <c r="C274" s="5">
        <v>105</v>
      </c>
      <c r="D274" s="3" t="s">
        <v>12</v>
      </c>
      <c r="E274" s="3">
        <v>29</v>
      </c>
      <c r="F274" s="3">
        <v>2</v>
      </c>
      <c r="G274" s="3">
        <f t="shared" ref="G274:H274" si="272">(E274/339)*100</f>
        <v>8.5545722713864301</v>
      </c>
      <c r="H274" s="3">
        <f t="shared" si="272"/>
        <v>0.58997050147492625</v>
      </c>
    </row>
    <row r="275" spans="1:8" ht="14.25" customHeight="1" x14ac:dyDescent="0.3">
      <c r="A275" s="7" t="s">
        <v>70</v>
      </c>
      <c r="B275" s="3" t="s">
        <v>71</v>
      </c>
      <c r="C275" s="5">
        <v>110</v>
      </c>
      <c r="D275" s="3" t="s">
        <v>12</v>
      </c>
      <c r="E275" s="3">
        <v>14</v>
      </c>
      <c r="F275" s="3">
        <v>0</v>
      </c>
      <c r="G275" s="3">
        <f t="shared" ref="G275:H275" si="273">(E275/339)*100</f>
        <v>4.1297935103244834</v>
      </c>
      <c r="H275" s="3">
        <f t="shared" si="273"/>
        <v>0</v>
      </c>
    </row>
    <row r="276" spans="1:8" ht="14.25" customHeight="1" x14ac:dyDescent="0.3">
      <c r="A276" s="7" t="s">
        <v>70</v>
      </c>
      <c r="B276" s="3" t="s">
        <v>71</v>
      </c>
      <c r="C276" s="5">
        <v>115</v>
      </c>
      <c r="D276" s="3" t="s">
        <v>12</v>
      </c>
      <c r="E276" s="3">
        <v>10</v>
      </c>
      <c r="F276" s="3">
        <v>2</v>
      </c>
      <c r="G276" s="3">
        <f t="shared" ref="G276:H276" si="274">(E276/339)*100</f>
        <v>2.9498525073746311</v>
      </c>
      <c r="H276" s="3">
        <f t="shared" si="274"/>
        <v>0.58997050147492625</v>
      </c>
    </row>
    <row r="277" spans="1:8" ht="14.25" customHeight="1" x14ac:dyDescent="0.3">
      <c r="A277" s="7" t="s">
        <v>70</v>
      </c>
      <c r="B277" s="3" t="s">
        <v>71</v>
      </c>
      <c r="C277" s="5">
        <v>120</v>
      </c>
      <c r="D277" s="3" t="s">
        <v>12</v>
      </c>
      <c r="E277" s="3">
        <v>9</v>
      </c>
      <c r="F277" s="3">
        <v>0</v>
      </c>
      <c r="G277" s="3">
        <f t="shared" ref="G277:H277" si="275">(E277/339)*100</f>
        <v>2.6548672566371683</v>
      </c>
      <c r="H277" s="3">
        <f t="shared" si="275"/>
        <v>0</v>
      </c>
    </row>
    <row r="278" spans="1:8" ht="14.25" customHeight="1" x14ac:dyDescent="0.3">
      <c r="A278" s="7" t="s">
        <v>70</v>
      </c>
      <c r="B278" s="3" t="s">
        <v>71</v>
      </c>
      <c r="C278" s="5">
        <v>125</v>
      </c>
      <c r="D278" s="3" t="s">
        <v>12</v>
      </c>
      <c r="E278" s="3">
        <v>5</v>
      </c>
      <c r="F278" s="3">
        <v>0</v>
      </c>
      <c r="G278" s="3">
        <f t="shared" ref="G278:H278" si="276">(E278/339)*100</f>
        <v>1.4749262536873156</v>
      </c>
      <c r="H278" s="3">
        <f t="shared" si="276"/>
        <v>0</v>
      </c>
    </row>
    <row r="279" spans="1:8" ht="14.25" customHeight="1" x14ac:dyDescent="0.3">
      <c r="A279" s="7" t="s">
        <v>70</v>
      </c>
      <c r="B279" s="3" t="s">
        <v>71</v>
      </c>
      <c r="C279" s="5">
        <v>130</v>
      </c>
      <c r="D279" s="3" t="s">
        <v>12</v>
      </c>
      <c r="E279" s="3">
        <v>6</v>
      </c>
      <c r="F279" s="3">
        <v>0</v>
      </c>
      <c r="G279" s="3">
        <f t="shared" ref="G279:H279" si="277">(E279/339)*100</f>
        <v>1.7699115044247788</v>
      </c>
      <c r="H279" s="3">
        <f t="shared" si="277"/>
        <v>0</v>
      </c>
    </row>
    <row r="280" spans="1:8" ht="14.25" customHeight="1" x14ac:dyDescent="0.3">
      <c r="A280" s="7" t="s">
        <v>70</v>
      </c>
      <c r="B280" s="3" t="s">
        <v>71</v>
      </c>
      <c r="C280" s="5">
        <v>135</v>
      </c>
      <c r="D280" s="3" t="s">
        <v>12</v>
      </c>
      <c r="E280" s="3">
        <v>8</v>
      </c>
      <c r="F280" s="3">
        <v>0</v>
      </c>
      <c r="G280" s="3">
        <f t="shared" ref="G280:H280" si="278">(E280/339)*100</f>
        <v>2.359882005899705</v>
      </c>
      <c r="H280" s="3">
        <f t="shared" si="278"/>
        <v>0</v>
      </c>
    </row>
    <row r="281" spans="1:8" ht="14.25" customHeight="1" x14ac:dyDescent="0.3">
      <c r="A281" s="7" t="s">
        <v>70</v>
      </c>
      <c r="B281" s="3" t="s">
        <v>71</v>
      </c>
      <c r="C281" s="5">
        <v>140</v>
      </c>
      <c r="D281" s="3" t="s">
        <v>12</v>
      </c>
      <c r="E281" s="3">
        <v>3</v>
      </c>
      <c r="F281" s="3">
        <v>0</v>
      </c>
      <c r="G281" s="3">
        <f t="shared" ref="G281:H281" si="279">(E281/339)*100</f>
        <v>0.88495575221238942</v>
      </c>
      <c r="H281" s="3">
        <f t="shared" si="279"/>
        <v>0</v>
      </c>
    </row>
    <row r="282" spans="1:8" ht="14.25" customHeight="1" x14ac:dyDescent="0.3">
      <c r="A282" s="7" t="s">
        <v>70</v>
      </c>
      <c r="B282" s="3" t="s">
        <v>71</v>
      </c>
      <c r="C282" s="5">
        <v>145</v>
      </c>
      <c r="D282" s="3" t="s">
        <v>12</v>
      </c>
      <c r="E282" s="3">
        <v>1</v>
      </c>
      <c r="F282" s="3">
        <v>1</v>
      </c>
      <c r="G282" s="3">
        <f t="shared" ref="G282:H282" si="280">(E282/339)*100</f>
        <v>0.29498525073746312</v>
      </c>
      <c r="H282" s="3">
        <f t="shared" si="280"/>
        <v>0.29498525073746312</v>
      </c>
    </row>
    <row r="283" spans="1:8" ht="14.25" customHeight="1" x14ac:dyDescent="0.3">
      <c r="A283" s="7" t="s">
        <v>70</v>
      </c>
      <c r="B283" s="3" t="s">
        <v>71</v>
      </c>
      <c r="C283" s="5">
        <v>150</v>
      </c>
      <c r="D283" s="3" t="s">
        <v>12</v>
      </c>
      <c r="E283" s="3">
        <v>1</v>
      </c>
      <c r="F283" s="3">
        <v>0</v>
      </c>
      <c r="G283" s="3">
        <f t="shared" ref="G283:H283" si="281">(E283/339)*100</f>
        <v>0.29498525073746312</v>
      </c>
      <c r="H283" s="3">
        <f t="shared" si="281"/>
        <v>0</v>
      </c>
    </row>
    <row r="284" spans="1:8" ht="14.25" customHeight="1" x14ac:dyDescent="0.3">
      <c r="A284" s="7" t="s">
        <v>70</v>
      </c>
      <c r="B284" s="3" t="s">
        <v>71</v>
      </c>
      <c r="C284" s="5">
        <v>155</v>
      </c>
      <c r="D284" s="3" t="s">
        <v>12</v>
      </c>
      <c r="E284" s="3">
        <v>3</v>
      </c>
      <c r="F284" s="3">
        <v>0</v>
      </c>
      <c r="G284" s="3">
        <f t="shared" ref="G284:H284" si="282">(E284/339)*100</f>
        <v>0.88495575221238942</v>
      </c>
      <c r="H284" s="3">
        <f t="shared" si="282"/>
        <v>0</v>
      </c>
    </row>
    <row r="285" spans="1:8" ht="14.25" customHeight="1" x14ac:dyDescent="0.3">
      <c r="A285" s="7" t="s">
        <v>70</v>
      </c>
      <c r="B285" s="3" t="s">
        <v>71</v>
      </c>
      <c r="C285" s="5">
        <v>160</v>
      </c>
      <c r="D285" s="3" t="s">
        <v>12</v>
      </c>
      <c r="E285" s="3">
        <v>0</v>
      </c>
      <c r="F285" s="3">
        <v>0</v>
      </c>
      <c r="G285" s="3">
        <f t="shared" ref="G285:H285" si="283">(E285/339)*100</f>
        <v>0</v>
      </c>
      <c r="H285" s="3">
        <f t="shared" si="283"/>
        <v>0</v>
      </c>
    </row>
    <row r="286" spans="1:8" ht="14.25" customHeight="1" x14ac:dyDescent="0.3">
      <c r="A286" s="7" t="s">
        <v>70</v>
      </c>
      <c r="B286" s="3" t="s">
        <v>71</v>
      </c>
      <c r="C286" s="5">
        <v>165</v>
      </c>
      <c r="D286" s="3" t="s">
        <v>12</v>
      </c>
      <c r="E286" s="3">
        <v>0</v>
      </c>
      <c r="F286" s="3">
        <v>0</v>
      </c>
      <c r="G286" s="3">
        <f t="shared" ref="G286:H286" si="284">(E286/339)*100</f>
        <v>0</v>
      </c>
      <c r="H286" s="3">
        <f t="shared" si="284"/>
        <v>0</v>
      </c>
    </row>
    <row r="287" spans="1:8" ht="14.25" customHeight="1" x14ac:dyDescent="0.3">
      <c r="A287" s="7" t="s">
        <v>70</v>
      </c>
      <c r="B287" s="3" t="s">
        <v>71</v>
      </c>
      <c r="C287" s="5">
        <v>170</v>
      </c>
      <c r="D287" s="3" t="s">
        <v>12</v>
      </c>
      <c r="E287" s="3">
        <v>0</v>
      </c>
      <c r="F287" s="3">
        <v>0</v>
      </c>
      <c r="G287" s="3">
        <f t="shared" ref="G287:H287" si="285">(E287/339)*100</f>
        <v>0</v>
      </c>
      <c r="H287" s="3">
        <f t="shared" si="285"/>
        <v>0</v>
      </c>
    </row>
    <row r="288" spans="1:8" ht="14.25" customHeight="1" x14ac:dyDescent="0.3">
      <c r="A288" s="7" t="s">
        <v>70</v>
      </c>
      <c r="B288" s="3" t="s">
        <v>71</v>
      </c>
      <c r="C288" s="5">
        <v>175</v>
      </c>
      <c r="D288" s="3" t="s">
        <v>12</v>
      </c>
      <c r="E288" s="3">
        <v>0</v>
      </c>
      <c r="F288" s="3">
        <v>0</v>
      </c>
      <c r="G288" s="3">
        <f t="shared" ref="G288:H288" si="286">(E288/339)*100</f>
        <v>0</v>
      </c>
      <c r="H288" s="3">
        <f t="shared" si="286"/>
        <v>0</v>
      </c>
    </row>
    <row r="289" spans="1:8" ht="14.25" customHeight="1" x14ac:dyDescent="0.3">
      <c r="A289" s="7" t="s">
        <v>70</v>
      </c>
      <c r="B289" s="3" t="s">
        <v>71</v>
      </c>
      <c r="C289" s="5" t="s">
        <v>14</v>
      </c>
      <c r="D289" s="3" t="s">
        <v>12</v>
      </c>
      <c r="E289" s="3">
        <v>0</v>
      </c>
      <c r="F289" s="3">
        <v>0</v>
      </c>
      <c r="G289" s="3">
        <f t="shared" ref="G289:H289" si="287">(E289/339)*100</f>
        <v>0</v>
      </c>
      <c r="H289" s="3">
        <f t="shared" si="287"/>
        <v>0</v>
      </c>
    </row>
    <row r="290" spans="1:8" ht="14.25" customHeight="1" x14ac:dyDescent="0.3">
      <c r="A290" s="4" t="s">
        <v>72</v>
      </c>
      <c r="B290" s="3" t="s">
        <v>73</v>
      </c>
      <c r="C290" s="5">
        <v>5</v>
      </c>
      <c r="D290" s="3" t="s">
        <v>10</v>
      </c>
      <c r="E290" s="3">
        <v>0</v>
      </c>
      <c r="F290" s="3">
        <v>0</v>
      </c>
      <c r="G290" s="3">
        <f t="shared" ref="G290:H290" si="288">(E290/410)*100</f>
        <v>0</v>
      </c>
      <c r="H290" s="3">
        <f t="shared" si="288"/>
        <v>0</v>
      </c>
    </row>
    <row r="291" spans="1:8" ht="14.25" customHeight="1" x14ac:dyDescent="0.3">
      <c r="A291" s="4" t="s">
        <v>72</v>
      </c>
      <c r="B291" s="3" t="s">
        <v>73</v>
      </c>
      <c r="C291" s="5">
        <v>10</v>
      </c>
      <c r="D291" s="3" t="s">
        <v>10</v>
      </c>
      <c r="E291" s="3">
        <v>1</v>
      </c>
      <c r="F291" s="3">
        <v>0</v>
      </c>
      <c r="G291" s="3">
        <f t="shared" ref="G291:H291" si="289">(E291/410)*100</f>
        <v>0.24390243902439024</v>
      </c>
      <c r="H291" s="3">
        <f t="shared" si="289"/>
        <v>0</v>
      </c>
    </row>
    <row r="292" spans="1:8" ht="14.25" customHeight="1" x14ac:dyDescent="0.3">
      <c r="A292" s="4" t="s">
        <v>72</v>
      </c>
      <c r="B292" s="3" t="s">
        <v>73</v>
      </c>
      <c r="C292" s="5">
        <v>15</v>
      </c>
      <c r="D292" s="3" t="s">
        <v>10</v>
      </c>
      <c r="E292" s="3">
        <v>2</v>
      </c>
      <c r="F292" s="3">
        <v>0</v>
      </c>
      <c r="G292" s="3">
        <f t="shared" ref="G292:H292" si="290">(E292/410)*100</f>
        <v>0.48780487804878048</v>
      </c>
      <c r="H292" s="3">
        <f t="shared" si="290"/>
        <v>0</v>
      </c>
    </row>
    <row r="293" spans="1:8" ht="14.25" customHeight="1" x14ac:dyDescent="0.3">
      <c r="A293" s="4" t="s">
        <v>72</v>
      </c>
      <c r="B293" s="3" t="s">
        <v>73</v>
      </c>
      <c r="C293" s="5">
        <v>20</v>
      </c>
      <c r="D293" s="3" t="s">
        <v>10</v>
      </c>
      <c r="E293" s="3">
        <v>10</v>
      </c>
      <c r="F293" s="3">
        <v>0</v>
      </c>
      <c r="G293" s="3">
        <f t="shared" ref="G293:H293" si="291">(E293/410)*100</f>
        <v>2.4390243902439024</v>
      </c>
      <c r="H293" s="3">
        <f t="shared" si="291"/>
        <v>0</v>
      </c>
    </row>
    <row r="294" spans="1:8" ht="14.25" customHeight="1" x14ac:dyDescent="0.3">
      <c r="A294" s="4" t="s">
        <v>72</v>
      </c>
      <c r="B294" s="3" t="s">
        <v>73</v>
      </c>
      <c r="C294" s="5">
        <v>25</v>
      </c>
      <c r="D294" s="3" t="s">
        <v>10</v>
      </c>
      <c r="E294" s="3">
        <v>16</v>
      </c>
      <c r="F294" s="3">
        <v>0</v>
      </c>
      <c r="G294" s="3">
        <f t="shared" ref="G294:H294" si="292">(E294/410)*100</f>
        <v>3.9024390243902438</v>
      </c>
      <c r="H294" s="3">
        <f t="shared" si="292"/>
        <v>0</v>
      </c>
    </row>
    <row r="295" spans="1:8" ht="14.25" customHeight="1" x14ac:dyDescent="0.3">
      <c r="A295" s="4" t="s">
        <v>72</v>
      </c>
      <c r="B295" s="3" t="s">
        <v>73</v>
      </c>
      <c r="C295" s="5">
        <v>30</v>
      </c>
      <c r="D295" s="3" t="s">
        <v>10</v>
      </c>
      <c r="E295" s="3">
        <v>34</v>
      </c>
      <c r="F295" s="3">
        <v>0</v>
      </c>
      <c r="G295" s="3">
        <f t="shared" ref="G295:H295" si="293">(E295/410)*100</f>
        <v>8.2926829268292686</v>
      </c>
      <c r="H295" s="3">
        <f t="shared" si="293"/>
        <v>0</v>
      </c>
    </row>
    <row r="296" spans="1:8" ht="14.25" customHeight="1" x14ac:dyDescent="0.3">
      <c r="A296" s="4" t="s">
        <v>72</v>
      </c>
      <c r="B296" s="3" t="s">
        <v>73</v>
      </c>
      <c r="C296" s="5">
        <v>35</v>
      </c>
      <c r="D296" s="3" t="s">
        <v>10</v>
      </c>
      <c r="E296" s="3">
        <v>22</v>
      </c>
      <c r="F296" s="3">
        <v>0</v>
      </c>
      <c r="G296" s="3">
        <f t="shared" ref="G296:H296" si="294">(E296/410)*100</f>
        <v>5.3658536585365857</v>
      </c>
      <c r="H296" s="3">
        <f t="shared" si="294"/>
        <v>0</v>
      </c>
    </row>
    <row r="297" spans="1:8" ht="14.25" customHeight="1" x14ac:dyDescent="0.3">
      <c r="A297" s="4" t="s">
        <v>72</v>
      </c>
      <c r="B297" s="3" t="s">
        <v>73</v>
      </c>
      <c r="C297" s="5">
        <v>40</v>
      </c>
      <c r="D297" s="3" t="s">
        <v>11</v>
      </c>
      <c r="E297" s="3">
        <v>24</v>
      </c>
      <c r="F297" s="3">
        <v>0</v>
      </c>
      <c r="G297" s="3">
        <f t="shared" ref="G297:H297" si="295">(E297/410)*100</f>
        <v>5.8536585365853666</v>
      </c>
      <c r="H297" s="3">
        <f t="shared" si="295"/>
        <v>0</v>
      </c>
    </row>
    <row r="298" spans="1:8" ht="14.25" customHeight="1" x14ac:dyDescent="0.3">
      <c r="A298" s="4" t="s">
        <v>72</v>
      </c>
      <c r="B298" s="3" t="s">
        <v>73</v>
      </c>
      <c r="C298" s="5">
        <v>45</v>
      </c>
      <c r="D298" s="3" t="s">
        <v>11</v>
      </c>
      <c r="E298" s="3">
        <v>4</v>
      </c>
      <c r="F298" s="3">
        <v>0</v>
      </c>
      <c r="G298" s="3">
        <f t="shared" ref="G298:H298" si="296">(E298/410)*100</f>
        <v>0.97560975609756095</v>
      </c>
      <c r="H298" s="3">
        <f t="shared" si="296"/>
        <v>0</v>
      </c>
    </row>
    <row r="299" spans="1:8" ht="14.25" customHeight="1" x14ac:dyDescent="0.3">
      <c r="A299" s="4" t="s">
        <v>72</v>
      </c>
      <c r="B299" s="3" t="s">
        <v>73</v>
      </c>
      <c r="C299" s="5">
        <v>50</v>
      </c>
      <c r="D299" s="3" t="s">
        <v>11</v>
      </c>
      <c r="E299" s="3">
        <v>2</v>
      </c>
      <c r="F299" s="3">
        <v>0</v>
      </c>
      <c r="G299" s="3">
        <f t="shared" ref="G299:H299" si="297">(E299/410)*100</f>
        <v>0.48780487804878048</v>
      </c>
      <c r="H299" s="3">
        <f t="shared" si="297"/>
        <v>0</v>
      </c>
    </row>
    <row r="300" spans="1:8" ht="14.25" customHeight="1" x14ac:dyDescent="0.3">
      <c r="A300" s="4" t="s">
        <v>72</v>
      </c>
      <c r="B300" s="3" t="s">
        <v>73</v>
      </c>
      <c r="C300" s="5">
        <v>55</v>
      </c>
      <c r="D300" s="3" t="s">
        <v>11</v>
      </c>
      <c r="E300" s="3">
        <v>2</v>
      </c>
      <c r="F300" s="3">
        <v>1</v>
      </c>
      <c r="G300" s="3">
        <f t="shared" ref="G300:H300" si="298">(E300/410)*100</f>
        <v>0.48780487804878048</v>
      </c>
      <c r="H300" s="3">
        <f t="shared" si="298"/>
        <v>0.24390243902439024</v>
      </c>
    </row>
    <row r="301" spans="1:8" ht="14.25" customHeight="1" x14ac:dyDescent="0.3">
      <c r="A301" s="4" t="s">
        <v>72</v>
      </c>
      <c r="B301" s="3" t="s">
        <v>73</v>
      </c>
      <c r="C301" s="5">
        <v>60</v>
      </c>
      <c r="D301" s="3" t="s">
        <v>11</v>
      </c>
      <c r="E301" s="3">
        <v>4</v>
      </c>
      <c r="F301" s="3">
        <v>1</v>
      </c>
      <c r="G301" s="3">
        <f t="shared" ref="G301:H301" si="299">(E301/410)*100</f>
        <v>0.97560975609756095</v>
      </c>
      <c r="H301" s="3">
        <f t="shared" si="299"/>
        <v>0.24390243902439024</v>
      </c>
    </row>
    <row r="302" spans="1:8" ht="14.25" customHeight="1" x14ac:dyDescent="0.3">
      <c r="A302" s="4" t="s">
        <v>72</v>
      </c>
      <c r="B302" s="3" t="s">
        <v>73</v>
      </c>
      <c r="C302" s="5">
        <v>65</v>
      </c>
      <c r="D302" s="3" t="s">
        <v>11</v>
      </c>
      <c r="E302" s="3">
        <v>15</v>
      </c>
      <c r="F302" s="3">
        <v>2</v>
      </c>
      <c r="G302" s="3">
        <f t="shared" ref="G302:H302" si="300">(E302/410)*100</f>
        <v>3.6585365853658534</v>
      </c>
      <c r="H302" s="3">
        <f t="shared" si="300"/>
        <v>0.48780487804878048</v>
      </c>
    </row>
    <row r="303" spans="1:8" ht="14.25" customHeight="1" x14ac:dyDescent="0.3">
      <c r="A303" s="4" t="s">
        <v>72</v>
      </c>
      <c r="B303" s="3" t="s">
        <v>73</v>
      </c>
      <c r="C303" s="5">
        <v>70</v>
      </c>
      <c r="D303" s="3" t="s">
        <v>11</v>
      </c>
      <c r="E303" s="3">
        <v>17</v>
      </c>
      <c r="F303" s="3">
        <v>0</v>
      </c>
      <c r="G303" s="3">
        <f t="shared" ref="G303:H303" si="301">(E303/410)*100</f>
        <v>4.1463414634146343</v>
      </c>
      <c r="H303" s="3">
        <f t="shared" si="301"/>
        <v>0</v>
      </c>
    </row>
    <row r="304" spans="1:8" ht="14.25" customHeight="1" x14ac:dyDescent="0.3">
      <c r="A304" s="4" t="s">
        <v>72</v>
      </c>
      <c r="B304" s="3" t="s">
        <v>73</v>
      </c>
      <c r="C304" s="5">
        <v>75</v>
      </c>
      <c r="D304" s="3" t="s">
        <v>11</v>
      </c>
      <c r="E304" s="3">
        <v>17</v>
      </c>
      <c r="F304" s="3">
        <v>0</v>
      </c>
      <c r="G304" s="3">
        <f t="shared" ref="G304:H304" si="302">(E304/410)*100</f>
        <v>4.1463414634146343</v>
      </c>
      <c r="H304" s="3">
        <f t="shared" si="302"/>
        <v>0</v>
      </c>
    </row>
    <row r="305" spans="1:8" ht="14.25" customHeight="1" x14ac:dyDescent="0.3">
      <c r="A305" s="4" t="s">
        <v>72</v>
      </c>
      <c r="B305" s="3" t="s">
        <v>73</v>
      </c>
      <c r="C305" s="5">
        <v>80</v>
      </c>
      <c r="D305" s="3" t="s">
        <v>12</v>
      </c>
      <c r="E305" s="3">
        <v>29</v>
      </c>
      <c r="F305" s="3">
        <v>5</v>
      </c>
      <c r="G305" s="3">
        <f t="shared" ref="G305:H305" si="303">(E305/410)*100</f>
        <v>7.0731707317073162</v>
      </c>
      <c r="H305" s="3">
        <f t="shared" si="303"/>
        <v>1.2195121951219512</v>
      </c>
    </row>
    <row r="306" spans="1:8" ht="14.25" customHeight="1" x14ac:dyDescent="0.3">
      <c r="A306" s="4" t="s">
        <v>72</v>
      </c>
      <c r="B306" s="3" t="s">
        <v>73</v>
      </c>
      <c r="C306" s="5">
        <v>85</v>
      </c>
      <c r="D306" s="3" t="s">
        <v>12</v>
      </c>
      <c r="E306" s="3">
        <v>35</v>
      </c>
      <c r="F306" s="3">
        <v>3</v>
      </c>
      <c r="G306" s="3">
        <f t="shared" ref="G306:H306" si="304">(E306/410)*100</f>
        <v>8.536585365853659</v>
      </c>
      <c r="H306" s="3">
        <f t="shared" si="304"/>
        <v>0.73170731707317083</v>
      </c>
    </row>
    <row r="307" spans="1:8" ht="14.25" customHeight="1" x14ac:dyDescent="0.3">
      <c r="A307" s="4" t="s">
        <v>72</v>
      </c>
      <c r="B307" s="3" t="s">
        <v>73</v>
      </c>
      <c r="C307" s="5">
        <v>90</v>
      </c>
      <c r="D307" s="3" t="s">
        <v>12</v>
      </c>
      <c r="E307" s="3">
        <v>24</v>
      </c>
      <c r="F307" s="3">
        <v>5</v>
      </c>
      <c r="G307" s="3">
        <f t="shared" ref="G307:H307" si="305">(E307/410)*100</f>
        <v>5.8536585365853666</v>
      </c>
      <c r="H307" s="3">
        <f t="shared" si="305"/>
        <v>1.2195121951219512</v>
      </c>
    </row>
    <row r="308" spans="1:8" ht="14.25" customHeight="1" x14ac:dyDescent="0.3">
      <c r="A308" s="4" t="s">
        <v>72</v>
      </c>
      <c r="B308" s="3" t="s">
        <v>73</v>
      </c>
      <c r="C308" s="5">
        <v>95</v>
      </c>
      <c r="D308" s="3" t="s">
        <v>12</v>
      </c>
      <c r="E308" s="3">
        <v>39</v>
      </c>
      <c r="F308" s="3">
        <v>10</v>
      </c>
      <c r="G308" s="3">
        <f t="shared" ref="G308:H308" si="306">(E308/410)*100</f>
        <v>9.5121951219512191</v>
      </c>
      <c r="H308" s="3">
        <f t="shared" si="306"/>
        <v>2.4390243902439024</v>
      </c>
    </row>
    <row r="309" spans="1:8" ht="14.25" customHeight="1" x14ac:dyDescent="0.3">
      <c r="A309" s="4" t="s">
        <v>72</v>
      </c>
      <c r="B309" s="3" t="s">
        <v>73</v>
      </c>
      <c r="C309" s="5">
        <v>100</v>
      </c>
      <c r="D309" s="3" t="s">
        <v>12</v>
      </c>
      <c r="E309" s="3">
        <v>13</v>
      </c>
      <c r="F309" s="3">
        <v>1</v>
      </c>
      <c r="G309" s="3">
        <f t="shared" ref="G309:H309" si="307">(E309/410)*100</f>
        <v>3.1707317073170733</v>
      </c>
      <c r="H309" s="3">
        <f t="shared" si="307"/>
        <v>0.24390243902439024</v>
      </c>
    </row>
    <row r="310" spans="1:8" ht="14.25" customHeight="1" x14ac:dyDescent="0.3">
      <c r="A310" s="4" t="s">
        <v>72</v>
      </c>
      <c r="B310" s="3" t="s">
        <v>73</v>
      </c>
      <c r="C310" s="5">
        <v>105</v>
      </c>
      <c r="D310" s="3" t="s">
        <v>12</v>
      </c>
      <c r="E310" s="3">
        <v>16</v>
      </c>
      <c r="F310" s="3">
        <v>1</v>
      </c>
      <c r="G310" s="3">
        <f t="shared" ref="G310:H310" si="308">(E310/410)*100</f>
        <v>3.9024390243902438</v>
      </c>
      <c r="H310" s="3">
        <f t="shared" si="308"/>
        <v>0.24390243902439024</v>
      </c>
    </row>
    <row r="311" spans="1:8" ht="14.25" customHeight="1" x14ac:dyDescent="0.3">
      <c r="A311" s="4" t="s">
        <v>72</v>
      </c>
      <c r="B311" s="3" t="s">
        <v>73</v>
      </c>
      <c r="C311" s="5">
        <v>110</v>
      </c>
      <c r="D311" s="3" t="s">
        <v>12</v>
      </c>
      <c r="E311" s="3">
        <v>13</v>
      </c>
      <c r="F311" s="3">
        <v>2</v>
      </c>
      <c r="G311" s="3">
        <f t="shared" ref="G311:H311" si="309">(E311/410)*100</f>
        <v>3.1707317073170733</v>
      </c>
      <c r="H311" s="3">
        <f t="shared" si="309"/>
        <v>0.48780487804878048</v>
      </c>
    </row>
    <row r="312" spans="1:8" ht="14.25" customHeight="1" x14ac:dyDescent="0.3">
      <c r="A312" s="4" t="s">
        <v>72</v>
      </c>
      <c r="B312" s="3" t="s">
        <v>73</v>
      </c>
      <c r="C312" s="5">
        <v>115</v>
      </c>
      <c r="D312" s="3" t="s">
        <v>12</v>
      </c>
      <c r="E312" s="3">
        <v>15</v>
      </c>
      <c r="F312" s="3">
        <v>5</v>
      </c>
      <c r="G312" s="3">
        <f t="shared" ref="G312:H312" si="310">(E312/410)*100</f>
        <v>3.6585365853658534</v>
      </c>
      <c r="H312" s="3">
        <f t="shared" si="310"/>
        <v>1.2195121951219512</v>
      </c>
    </row>
    <row r="313" spans="1:8" ht="14.25" customHeight="1" x14ac:dyDescent="0.3">
      <c r="A313" s="4" t="s">
        <v>72</v>
      </c>
      <c r="B313" s="3" t="s">
        <v>73</v>
      </c>
      <c r="C313" s="5">
        <v>120</v>
      </c>
      <c r="D313" s="3" t="s">
        <v>12</v>
      </c>
      <c r="E313" s="3">
        <v>9</v>
      </c>
      <c r="F313" s="3">
        <v>1</v>
      </c>
      <c r="G313" s="3">
        <f t="shared" ref="G313:H313" si="311">(E313/410)*100</f>
        <v>2.1951219512195119</v>
      </c>
      <c r="H313" s="3">
        <f t="shared" si="311"/>
        <v>0.24390243902439024</v>
      </c>
    </row>
    <row r="314" spans="1:8" ht="14.25" customHeight="1" x14ac:dyDescent="0.3">
      <c r="A314" s="4" t="s">
        <v>72</v>
      </c>
      <c r="B314" s="3" t="s">
        <v>73</v>
      </c>
      <c r="C314" s="5">
        <v>125</v>
      </c>
      <c r="D314" s="3" t="s">
        <v>12</v>
      </c>
      <c r="E314" s="3">
        <v>5</v>
      </c>
      <c r="F314" s="3">
        <v>0</v>
      </c>
      <c r="G314" s="3">
        <f t="shared" ref="G314:H314" si="312">(E314/410)*100</f>
        <v>1.2195121951219512</v>
      </c>
      <c r="H314" s="3">
        <f t="shared" si="312"/>
        <v>0</v>
      </c>
    </row>
    <row r="315" spans="1:8" ht="14.25" customHeight="1" x14ac:dyDescent="0.3">
      <c r="A315" s="4" t="s">
        <v>72</v>
      </c>
      <c r="B315" s="3" t="s">
        <v>73</v>
      </c>
      <c r="C315" s="5">
        <v>130</v>
      </c>
      <c r="D315" s="3" t="s">
        <v>12</v>
      </c>
      <c r="E315" s="3">
        <v>4</v>
      </c>
      <c r="F315" s="3">
        <v>0</v>
      </c>
      <c r="G315" s="3">
        <f t="shared" ref="G315:H315" si="313">(E315/410)*100</f>
        <v>0.97560975609756095</v>
      </c>
      <c r="H315" s="3">
        <f t="shared" si="313"/>
        <v>0</v>
      </c>
    </row>
    <row r="316" spans="1:8" ht="14.25" customHeight="1" x14ac:dyDescent="0.3">
      <c r="A316" s="4" t="s">
        <v>72</v>
      </c>
      <c r="B316" s="3" t="s">
        <v>73</v>
      </c>
      <c r="C316" s="5">
        <v>135</v>
      </c>
      <c r="D316" s="3" t="s">
        <v>12</v>
      </c>
      <c r="E316" s="3">
        <v>1</v>
      </c>
      <c r="F316" s="3">
        <v>0</v>
      </c>
      <c r="G316" s="3">
        <f t="shared" ref="G316:H316" si="314">(E316/410)*100</f>
        <v>0.24390243902439024</v>
      </c>
      <c r="H316" s="3">
        <f t="shared" si="314"/>
        <v>0</v>
      </c>
    </row>
    <row r="317" spans="1:8" ht="14.25" customHeight="1" x14ac:dyDescent="0.3">
      <c r="A317" s="4" t="s">
        <v>72</v>
      </c>
      <c r="B317" s="3" t="s">
        <v>73</v>
      </c>
      <c r="C317" s="5">
        <v>140</v>
      </c>
      <c r="D317" s="3" t="s">
        <v>12</v>
      </c>
      <c r="E317" s="3">
        <v>0</v>
      </c>
      <c r="F317" s="3">
        <v>0</v>
      </c>
      <c r="G317" s="3">
        <f t="shared" ref="G317:H317" si="315">(E317/410)*100</f>
        <v>0</v>
      </c>
      <c r="H317" s="3">
        <f t="shared" si="315"/>
        <v>0</v>
      </c>
    </row>
    <row r="318" spans="1:8" ht="14.25" customHeight="1" x14ac:dyDescent="0.3">
      <c r="A318" s="4" t="s">
        <v>72</v>
      </c>
      <c r="B318" s="3" t="s">
        <v>73</v>
      </c>
      <c r="C318" s="5">
        <v>145</v>
      </c>
      <c r="D318" s="3" t="s">
        <v>12</v>
      </c>
      <c r="E318" s="3">
        <v>0</v>
      </c>
      <c r="F318" s="3">
        <v>0</v>
      </c>
      <c r="G318" s="3">
        <f t="shared" ref="G318:H318" si="316">(E318/410)*100</f>
        <v>0</v>
      </c>
      <c r="H318" s="3">
        <f t="shared" si="316"/>
        <v>0</v>
      </c>
    </row>
    <row r="319" spans="1:8" ht="14.25" customHeight="1" x14ac:dyDescent="0.3">
      <c r="A319" s="4" t="s">
        <v>72</v>
      </c>
      <c r="B319" s="3" t="s">
        <v>73</v>
      </c>
      <c r="C319" s="5">
        <v>150</v>
      </c>
      <c r="D319" s="3" t="s">
        <v>12</v>
      </c>
      <c r="E319" s="3">
        <v>0</v>
      </c>
      <c r="F319" s="3">
        <v>0</v>
      </c>
      <c r="G319" s="3">
        <f t="shared" ref="G319:H319" si="317">(E319/410)*100</f>
        <v>0</v>
      </c>
      <c r="H319" s="3">
        <f t="shared" si="317"/>
        <v>0</v>
      </c>
    </row>
    <row r="320" spans="1:8" ht="14.25" customHeight="1" x14ac:dyDescent="0.3">
      <c r="A320" s="4" t="s">
        <v>72</v>
      </c>
      <c r="B320" s="3" t="s">
        <v>73</v>
      </c>
      <c r="C320" s="5">
        <v>155</v>
      </c>
      <c r="D320" s="3" t="s">
        <v>12</v>
      </c>
      <c r="E320" s="3">
        <v>0</v>
      </c>
      <c r="F320" s="3">
        <v>0</v>
      </c>
      <c r="G320" s="3">
        <f t="shared" ref="G320:H320" si="318">(E320/410)*100</f>
        <v>0</v>
      </c>
      <c r="H320" s="3">
        <f t="shared" si="318"/>
        <v>0</v>
      </c>
    </row>
    <row r="321" spans="1:8" ht="14.25" customHeight="1" x14ac:dyDescent="0.3">
      <c r="A321" s="4" t="s">
        <v>72</v>
      </c>
      <c r="B321" s="3" t="s">
        <v>73</v>
      </c>
      <c r="C321" s="5">
        <v>160</v>
      </c>
      <c r="D321" s="3" t="s">
        <v>12</v>
      </c>
      <c r="E321" s="3">
        <v>0</v>
      </c>
      <c r="F321" s="3">
        <v>0</v>
      </c>
      <c r="G321" s="3">
        <f t="shared" ref="G321:H321" si="319">(E321/410)*100</f>
        <v>0</v>
      </c>
      <c r="H321" s="3">
        <f t="shared" si="319"/>
        <v>0</v>
      </c>
    </row>
    <row r="322" spans="1:8" ht="14.25" customHeight="1" x14ac:dyDescent="0.3">
      <c r="A322" s="4" t="s">
        <v>72</v>
      </c>
      <c r="B322" s="3" t="s">
        <v>73</v>
      </c>
      <c r="C322" s="5">
        <v>165</v>
      </c>
      <c r="D322" s="3" t="s">
        <v>12</v>
      </c>
      <c r="E322" s="3">
        <v>0</v>
      </c>
      <c r="F322" s="3">
        <v>0</v>
      </c>
      <c r="G322" s="3">
        <f t="shared" ref="G322:H322" si="320">(E322/410)*100</f>
        <v>0</v>
      </c>
      <c r="H322" s="3">
        <f t="shared" si="320"/>
        <v>0</v>
      </c>
    </row>
    <row r="323" spans="1:8" ht="14.25" customHeight="1" x14ac:dyDescent="0.3">
      <c r="A323" s="4" t="s">
        <v>72</v>
      </c>
      <c r="B323" s="3" t="s">
        <v>73</v>
      </c>
      <c r="C323" s="5">
        <v>170</v>
      </c>
      <c r="D323" s="3" t="s">
        <v>12</v>
      </c>
      <c r="E323" s="3">
        <v>0</v>
      </c>
      <c r="F323" s="3">
        <v>0</v>
      </c>
      <c r="G323" s="3">
        <f t="shared" ref="G323:H323" si="321">(E323/410)*100</f>
        <v>0</v>
      </c>
      <c r="H323" s="3">
        <f t="shared" si="321"/>
        <v>0</v>
      </c>
    </row>
    <row r="324" spans="1:8" ht="14.25" customHeight="1" x14ac:dyDescent="0.3">
      <c r="A324" s="4" t="s">
        <v>72</v>
      </c>
      <c r="B324" s="3" t="s">
        <v>73</v>
      </c>
      <c r="C324" s="5">
        <v>175</v>
      </c>
      <c r="D324" s="3" t="s">
        <v>12</v>
      </c>
      <c r="E324" s="3">
        <v>0</v>
      </c>
      <c r="F324" s="3">
        <v>0</v>
      </c>
      <c r="G324" s="3">
        <f t="shared" ref="G324:H324" si="322">(E324/410)*100</f>
        <v>0</v>
      </c>
      <c r="H324" s="3">
        <f t="shared" si="322"/>
        <v>0</v>
      </c>
    </row>
    <row r="325" spans="1:8" ht="14.25" customHeight="1" x14ac:dyDescent="0.3">
      <c r="A325" s="4" t="s">
        <v>72</v>
      </c>
      <c r="B325" s="3" t="s">
        <v>73</v>
      </c>
      <c r="C325" s="5" t="s">
        <v>14</v>
      </c>
      <c r="D325" s="3" t="s">
        <v>12</v>
      </c>
      <c r="E325" s="3">
        <v>0</v>
      </c>
      <c r="F325" s="3">
        <v>0</v>
      </c>
      <c r="G325" s="3">
        <f t="shared" ref="G325:H325" si="323">(E325/410)*100</f>
        <v>0</v>
      </c>
      <c r="H325" s="3">
        <f t="shared" si="323"/>
        <v>0</v>
      </c>
    </row>
    <row r="326" spans="1:8" ht="14.25" customHeight="1" x14ac:dyDescent="0.3">
      <c r="A326" s="4" t="s">
        <v>74</v>
      </c>
      <c r="B326" s="3" t="s">
        <v>75</v>
      </c>
      <c r="C326" s="5">
        <v>5</v>
      </c>
      <c r="D326" s="3" t="s">
        <v>10</v>
      </c>
      <c r="E326" s="3">
        <v>0</v>
      </c>
      <c r="F326" s="3">
        <v>0</v>
      </c>
      <c r="G326" s="3">
        <f t="shared" ref="G326:H326" si="324">(E326/572)*100</f>
        <v>0</v>
      </c>
      <c r="H326" s="3">
        <f t="shared" si="324"/>
        <v>0</v>
      </c>
    </row>
    <row r="327" spans="1:8" ht="14.25" customHeight="1" x14ac:dyDescent="0.3">
      <c r="A327" s="4" t="s">
        <v>74</v>
      </c>
      <c r="B327" s="3" t="s">
        <v>75</v>
      </c>
      <c r="C327" s="5">
        <v>10</v>
      </c>
      <c r="D327" s="3" t="s">
        <v>10</v>
      </c>
      <c r="E327" s="3">
        <v>0</v>
      </c>
      <c r="F327" s="3">
        <v>0</v>
      </c>
      <c r="G327" s="3">
        <f t="shared" ref="G327:H327" si="325">(E327/572)*100</f>
        <v>0</v>
      </c>
      <c r="H327" s="3">
        <f t="shared" si="325"/>
        <v>0</v>
      </c>
    </row>
    <row r="328" spans="1:8" ht="14.25" customHeight="1" x14ac:dyDescent="0.3">
      <c r="A328" s="4" t="s">
        <v>74</v>
      </c>
      <c r="B328" s="3" t="s">
        <v>75</v>
      </c>
      <c r="C328" s="5">
        <v>15</v>
      </c>
      <c r="D328" s="3" t="s">
        <v>10</v>
      </c>
      <c r="E328" s="3">
        <v>5</v>
      </c>
      <c r="F328" s="3">
        <v>0</v>
      </c>
      <c r="G328" s="3">
        <f t="shared" ref="G328:H328" si="326">(E328/572)*100</f>
        <v>0.87412587412587417</v>
      </c>
      <c r="H328" s="3">
        <f t="shared" si="326"/>
        <v>0</v>
      </c>
    </row>
    <row r="329" spans="1:8" ht="14.25" customHeight="1" x14ac:dyDescent="0.3">
      <c r="A329" s="4" t="s">
        <v>74</v>
      </c>
      <c r="B329" s="3" t="s">
        <v>75</v>
      </c>
      <c r="C329" s="5">
        <v>20</v>
      </c>
      <c r="D329" s="3" t="s">
        <v>10</v>
      </c>
      <c r="E329" s="3">
        <v>12</v>
      </c>
      <c r="F329" s="3">
        <v>2</v>
      </c>
      <c r="G329" s="3">
        <f t="shared" ref="G329:H329" si="327">(E329/572)*100</f>
        <v>2.0979020979020979</v>
      </c>
      <c r="H329" s="3">
        <f t="shared" si="327"/>
        <v>0.34965034965034963</v>
      </c>
    </row>
    <row r="330" spans="1:8" ht="14.25" customHeight="1" x14ac:dyDescent="0.3">
      <c r="A330" s="4" t="s">
        <v>74</v>
      </c>
      <c r="B330" s="3" t="s">
        <v>75</v>
      </c>
      <c r="C330" s="5">
        <v>25</v>
      </c>
      <c r="D330" s="3" t="s">
        <v>10</v>
      </c>
      <c r="E330" s="3">
        <v>26</v>
      </c>
      <c r="F330" s="3">
        <v>1</v>
      </c>
      <c r="G330" s="3">
        <f t="shared" ref="G330:H330" si="328">(E330/572)*100</f>
        <v>4.5454545454545459</v>
      </c>
      <c r="H330" s="3">
        <f t="shared" si="328"/>
        <v>0.17482517482517482</v>
      </c>
    </row>
    <row r="331" spans="1:8" ht="14.25" customHeight="1" x14ac:dyDescent="0.3">
      <c r="A331" s="4" t="s">
        <v>74</v>
      </c>
      <c r="B331" s="3" t="s">
        <v>75</v>
      </c>
      <c r="C331" s="5">
        <v>30</v>
      </c>
      <c r="D331" s="3" t="s">
        <v>10</v>
      </c>
      <c r="E331" s="3">
        <v>42</v>
      </c>
      <c r="F331" s="3">
        <v>3</v>
      </c>
      <c r="G331" s="3">
        <f t="shared" ref="G331:H331" si="329">(E331/572)*100</f>
        <v>7.3426573426573425</v>
      </c>
      <c r="H331" s="3">
        <f t="shared" si="329"/>
        <v>0.52447552447552448</v>
      </c>
    </row>
    <row r="332" spans="1:8" ht="14.25" customHeight="1" x14ac:dyDescent="0.3">
      <c r="A332" s="4" t="s">
        <v>74</v>
      </c>
      <c r="B332" s="3" t="s">
        <v>75</v>
      </c>
      <c r="C332" s="5">
        <v>35</v>
      </c>
      <c r="D332" s="3" t="s">
        <v>10</v>
      </c>
      <c r="E332" s="3">
        <v>55</v>
      </c>
      <c r="F332" s="3">
        <v>0</v>
      </c>
      <c r="G332" s="3">
        <f t="shared" ref="G332:H332" si="330">(E332/572)*100</f>
        <v>9.6153846153846168</v>
      </c>
      <c r="H332" s="3">
        <f t="shared" si="330"/>
        <v>0</v>
      </c>
    </row>
    <row r="333" spans="1:8" ht="14.25" customHeight="1" x14ac:dyDescent="0.3">
      <c r="A333" s="4" t="s">
        <v>74</v>
      </c>
      <c r="B333" s="3" t="s">
        <v>75</v>
      </c>
      <c r="C333" s="5">
        <v>40</v>
      </c>
      <c r="D333" s="3" t="s">
        <v>11</v>
      </c>
      <c r="E333" s="3">
        <v>32</v>
      </c>
      <c r="F333" s="3">
        <v>1</v>
      </c>
      <c r="G333" s="3">
        <f t="shared" ref="G333:H333" si="331">(E333/572)*100</f>
        <v>5.5944055944055942</v>
      </c>
      <c r="H333" s="3">
        <f t="shared" si="331"/>
        <v>0.17482517482517482</v>
      </c>
    </row>
    <row r="334" spans="1:8" ht="14.25" customHeight="1" x14ac:dyDescent="0.3">
      <c r="A334" s="4" t="s">
        <v>74</v>
      </c>
      <c r="B334" s="3" t="s">
        <v>75</v>
      </c>
      <c r="C334" s="5">
        <v>45</v>
      </c>
      <c r="D334" s="3" t="s">
        <v>11</v>
      </c>
      <c r="E334" s="3">
        <v>20</v>
      </c>
      <c r="F334" s="3">
        <v>0</v>
      </c>
      <c r="G334" s="3">
        <f t="shared" ref="G334:H334" si="332">(E334/572)*100</f>
        <v>3.4965034965034967</v>
      </c>
      <c r="H334" s="3">
        <f t="shared" si="332"/>
        <v>0</v>
      </c>
    </row>
    <row r="335" spans="1:8" ht="14.25" customHeight="1" x14ac:dyDescent="0.3">
      <c r="A335" s="4" t="s">
        <v>74</v>
      </c>
      <c r="B335" s="3" t="s">
        <v>75</v>
      </c>
      <c r="C335" s="5">
        <v>50</v>
      </c>
      <c r="D335" s="3" t="s">
        <v>11</v>
      </c>
      <c r="E335" s="3">
        <v>11</v>
      </c>
      <c r="F335" s="3">
        <v>0</v>
      </c>
      <c r="G335" s="3">
        <f t="shared" ref="G335:H335" si="333">(E335/572)*100</f>
        <v>1.9230769230769231</v>
      </c>
      <c r="H335" s="3">
        <f t="shared" si="333"/>
        <v>0</v>
      </c>
    </row>
    <row r="336" spans="1:8" ht="14.25" customHeight="1" x14ac:dyDescent="0.3">
      <c r="A336" s="4" t="s">
        <v>74</v>
      </c>
      <c r="B336" s="3" t="s">
        <v>75</v>
      </c>
      <c r="C336" s="5">
        <v>55</v>
      </c>
      <c r="D336" s="3" t="s">
        <v>11</v>
      </c>
      <c r="E336" s="3">
        <v>6</v>
      </c>
      <c r="F336" s="3">
        <v>0</v>
      </c>
      <c r="G336" s="3">
        <f t="shared" ref="G336:H336" si="334">(E336/572)*100</f>
        <v>1.048951048951049</v>
      </c>
      <c r="H336" s="3">
        <f t="shared" si="334"/>
        <v>0</v>
      </c>
    </row>
    <row r="337" spans="1:8" ht="14.25" customHeight="1" x14ac:dyDescent="0.3">
      <c r="A337" s="4" t="s">
        <v>74</v>
      </c>
      <c r="B337" s="3" t="s">
        <v>75</v>
      </c>
      <c r="C337" s="5">
        <v>60</v>
      </c>
      <c r="D337" s="3" t="s">
        <v>11</v>
      </c>
      <c r="E337" s="3">
        <v>4</v>
      </c>
      <c r="F337" s="3">
        <v>0</v>
      </c>
      <c r="G337" s="3">
        <f t="shared" ref="G337:H337" si="335">(E337/572)*100</f>
        <v>0.69930069930069927</v>
      </c>
      <c r="H337" s="3">
        <f t="shared" si="335"/>
        <v>0</v>
      </c>
    </row>
    <row r="338" spans="1:8" ht="14.25" customHeight="1" x14ac:dyDescent="0.3">
      <c r="A338" s="4" t="s">
        <v>74</v>
      </c>
      <c r="B338" s="3" t="s">
        <v>75</v>
      </c>
      <c r="C338" s="5">
        <v>65</v>
      </c>
      <c r="D338" s="3" t="s">
        <v>11</v>
      </c>
      <c r="E338" s="3">
        <v>13</v>
      </c>
      <c r="F338" s="3">
        <v>0</v>
      </c>
      <c r="G338" s="3">
        <f t="shared" ref="G338:H338" si="336">(E338/572)*100</f>
        <v>2.2727272727272729</v>
      </c>
      <c r="H338" s="3">
        <f t="shared" si="336"/>
        <v>0</v>
      </c>
    </row>
    <row r="339" spans="1:8" ht="14.25" customHeight="1" x14ac:dyDescent="0.3">
      <c r="A339" s="4" t="s">
        <v>74</v>
      </c>
      <c r="B339" s="3" t="s">
        <v>75</v>
      </c>
      <c r="C339" s="5">
        <v>70</v>
      </c>
      <c r="D339" s="3" t="s">
        <v>11</v>
      </c>
      <c r="E339" s="3">
        <v>15</v>
      </c>
      <c r="F339" s="3">
        <v>6</v>
      </c>
      <c r="G339" s="3">
        <f t="shared" ref="G339:H339" si="337">(E339/572)*100</f>
        <v>2.6223776223776225</v>
      </c>
      <c r="H339" s="3">
        <f t="shared" si="337"/>
        <v>1.048951048951049</v>
      </c>
    </row>
    <row r="340" spans="1:8" ht="14.25" customHeight="1" x14ac:dyDescent="0.3">
      <c r="A340" s="4" t="s">
        <v>74</v>
      </c>
      <c r="B340" s="3" t="s">
        <v>75</v>
      </c>
      <c r="C340" s="5">
        <v>75</v>
      </c>
      <c r="D340" s="3" t="s">
        <v>11</v>
      </c>
      <c r="E340" s="3">
        <v>23</v>
      </c>
      <c r="F340" s="3">
        <v>4</v>
      </c>
      <c r="G340" s="3">
        <f t="shared" ref="G340:H340" si="338">(E340/572)*100</f>
        <v>4.0209790209790208</v>
      </c>
      <c r="H340" s="3">
        <f t="shared" si="338"/>
        <v>0.69930069930069927</v>
      </c>
    </row>
    <row r="341" spans="1:8" ht="14.25" customHeight="1" x14ac:dyDescent="0.3">
      <c r="A341" s="4" t="s">
        <v>74</v>
      </c>
      <c r="B341" s="3" t="s">
        <v>75</v>
      </c>
      <c r="C341" s="5">
        <v>80</v>
      </c>
      <c r="D341" s="3" t="s">
        <v>12</v>
      </c>
      <c r="E341" s="3">
        <v>42</v>
      </c>
      <c r="F341" s="3">
        <v>1</v>
      </c>
      <c r="G341" s="3">
        <f t="shared" ref="G341:H341" si="339">(E341/572)*100</f>
        <v>7.3426573426573425</v>
      </c>
      <c r="H341" s="3">
        <f t="shared" si="339"/>
        <v>0.17482517482517482</v>
      </c>
    </row>
    <row r="342" spans="1:8" ht="14.25" customHeight="1" x14ac:dyDescent="0.3">
      <c r="A342" s="4" t="s">
        <v>74</v>
      </c>
      <c r="B342" s="3" t="s">
        <v>75</v>
      </c>
      <c r="C342" s="5">
        <v>85</v>
      </c>
      <c r="D342" s="3" t="s">
        <v>12</v>
      </c>
      <c r="E342" s="3">
        <v>51</v>
      </c>
      <c r="F342" s="3">
        <v>2</v>
      </c>
      <c r="G342" s="3">
        <f t="shared" ref="G342:H342" si="340">(E342/572)*100</f>
        <v>8.9160839160839167</v>
      </c>
      <c r="H342" s="3">
        <f t="shared" si="340"/>
        <v>0.34965034965034963</v>
      </c>
    </row>
    <row r="343" spans="1:8" ht="14.25" customHeight="1" x14ac:dyDescent="0.3">
      <c r="A343" s="4" t="s">
        <v>74</v>
      </c>
      <c r="B343" s="3" t="s">
        <v>75</v>
      </c>
      <c r="C343" s="5">
        <v>90</v>
      </c>
      <c r="D343" s="3" t="s">
        <v>12</v>
      </c>
      <c r="E343" s="3">
        <v>43</v>
      </c>
      <c r="F343" s="3">
        <v>5</v>
      </c>
      <c r="G343" s="3">
        <f t="shared" ref="G343:H343" si="341">(E343/572)*100</f>
        <v>7.5174825174825166</v>
      </c>
      <c r="H343" s="3">
        <f t="shared" si="341"/>
        <v>0.87412587412587417</v>
      </c>
    </row>
    <row r="344" spans="1:8" ht="14.25" customHeight="1" x14ac:dyDescent="0.3">
      <c r="A344" s="4" t="s">
        <v>74</v>
      </c>
      <c r="B344" s="3" t="s">
        <v>75</v>
      </c>
      <c r="C344" s="5">
        <v>95</v>
      </c>
      <c r="D344" s="3" t="s">
        <v>12</v>
      </c>
      <c r="E344" s="3">
        <v>29</v>
      </c>
      <c r="F344" s="3">
        <v>4</v>
      </c>
      <c r="G344" s="3">
        <f t="shared" ref="G344:H344" si="342">(E344/572)*100</f>
        <v>5.06993006993007</v>
      </c>
      <c r="H344" s="3">
        <f t="shared" si="342"/>
        <v>0.69930069930069927</v>
      </c>
    </row>
    <row r="345" spans="1:8" ht="14.25" customHeight="1" x14ac:dyDescent="0.3">
      <c r="A345" s="4" t="s">
        <v>74</v>
      </c>
      <c r="B345" s="3" t="s">
        <v>75</v>
      </c>
      <c r="C345" s="5">
        <v>100</v>
      </c>
      <c r="D345" s="3" t="s">
        <v>12</v>
      </c>
      <c r="E345" s="3">
        <v>29</v>
      </c>
      <c r="F345" s="3">
        <v>1</v>
      </c>
      <c r="G345" s="3">
        <f t="shared" ref="G345:H345" si="343">(E345/572)*100</f>
        <v>5.06993006993007</v>
      </c>
      <c r="H345" s="3">
        <f t="shared" si="343"/>
        <v>0.17482517482517482</v>
      </c>
    </row>
    <row r="346" spans="1:8" ht="14.25" customHeight="1" x14ac:dyDescent="0.3">
      <c r="A346" s="4" t="s">
        <v>74</v>
      </c>
      <c r="B346" s="3" t="s">
        <v>75</v>
      </c>
      <c r="C346" s="5">
        <v>105</v>
      </c>
      <c r="D346" s="3" t="s">
        <v>12</v>
      </c>
      <c r="E346" s="3">
        <v>21</v>
      </c>
      <c r="F346" s="3">
        <v>1</v>
      </c>
      <c r="G346" s="3">
        <f t="shared" ref="G346:H346" si="344">(E346/572)*100</f>
        <v>3.6713286713286712</v>
      </c>
      <c r="H346" s="3">
        <f t="shared" si="344"/>
        <v>0.17482517482517482</v>
      </c>
    </row>
    <row r="347" spans="1:8" ht="14.25" customHeight="1" x14ac:dyDescent="0.3">
      <c r="A347" s="4" t="s">
        <v>74</v>
      </c>
      <c r="B347" s="3" t="s">
        <v>75</v>
      </c>
      <c r="C347" s="5">
        <v>110</v>
      </c>
      <c r="D347" s="3" t="s">
        <v>12</v>
      </c>
      <c r="E347" s="3">
        <v>19</v>
      </c>
      <c r="F347" s="3">
        <v>0</v>
      </c>
      <c r="G347" s="3">
        <f t="shared" ref="G347:H347" si="345">(E347/572)*100</f>
        <v>3.3216783216783217</v>
      </c>
      <c r="H347" s="3">
        <f t="shared" si="345"/>
        <v>0</v>
      </c>
    </row>
    <row r="348" spans="1:8" ht="14.25" customHeight="1" x14ac:dyDescent="0.3">
      <c r="A348" s="4" t="s">
        <v>74</v>
      </c>
      <c r="B348" s="3" t="s">
        <v>75</v>
      </c>
      <c r="C348" s="5">
        <v>115</v>
      </c>
      <c r="D348" s="3" t="s">
        <v>12</v>
      </c>
      <c r="E348" s="3">
        <v>18</v>
      </c>
      <c r="F348" s="3">
        <v>2</v>
      </c>
      <c r="G348" s="3">
        <f t="shared" ref="G348:H348" si="346">(E348/572)*100</f>
        <v>3.1468531468531471</v>
      </c>
      <c r="H348" s="3">
        <f t="shared" si="346"/>
        <v>0.34965034965034963</v>
      </c>
    </row>
    <row r="349" spans="1:8" ht="14.25" customHeight="1" x14ac:dyDescent="0.3">
      <c r="A349" s="4" t="s">
        <v>74</v>
      </c>
      <c r="B349" s="3" t="s">
        <v>75</v>
      </c>
      <c r="C349" s="5">
        <v>120</v>
      </c>
      <c r="D349" s="3" t="s">
        <v>12</v>
      </c>
      <c r="E349" s="3">
        <v>10</v>
      </c>
      <c r="F349" s="3">
        <v>0</v>
      </c>
      <c r="G349" s="3">
        <f t="shared" ref="G349:H349" si="347">(E349/572)*100</f>
        <v>1.7482517482517483</v>
      </c>
      <c r="H349" s="3">
        <f t="shared" si="347"/>
        <v>0</v>
      </c>
    </row>
    <row r="350" spans="1:8" ht="14.25" customHeight="1" x14ac:dyDescent="0.3">
      <c r="A350" s="4" t="s">
        <v>74</v>
      </c>
      <c r="B350" s="3" t="s">
        <v>75</v>
      </c>
      <c r="C350" s="5">
        <v>125</v>
      </c>
      <c r="D350" s="3" t="s">
        <v>12</v>
      </c>
      <c r="E350" s="3">
        <v>6</v>
      </c>
      <c r="F350" s="3">
        <v>0</v>
      </c>
      <c r="G350" s="3">
        <f t="shared" ref="G350:H350" si="348">(E350/572)*100</f>
        <v>1.048951048951049</v>
      </c>
      <c r="H350" s="3">
        <f t="shared" si="348"/>
        <v>0</v>
      </c>
    </row>
    <row r="351" spans="1:8" ht="14.25" customHeight="1" x14ac:dyDescent="0.3">
      <c r="A351" s="4" t="s">
        <v>74</v>
      </c>
      <c r="B351" s="3" t="s">
        <v>75</v>
      </c>
      <c r="C351" s="5">
        <v>130</v>
      </c>
      <c r="D351" s="3" t="s">
        <v>12</v>
      </c>
      <c r="E351" s="3">
        <v>3</v>
      </c>
      <c r="F351" s="3">
        <v>0</v>
      </c>
      <c r="G351" s="3">
        <f t="shared" ref="G351:H351" si="349">(E351/572)*100</f>
        <v>0.52447552447552448</v>
      </c>
      <c r="H351" s="3">
        <f t="shared" si="349"/>
        <v>0</v>
      </c>
    </row>
    <row r="352" spans="1:8" ht="14.25" customHeight="1" x14ac:dyDescent="0.3">
      <c r="A352" s="4" t="s">
        <v>74</v>
      </c>
      <c r="B352" s="3" t="s">
        <v>75</v>
      </c>
      <c r="C352" s="5">
        <v>135</v>
      </c>
      <c r="D352" s="3" t="s">
        <v>12</v>
      </c>
      <c r="E352" s="3">
        <v>0</v>
      </c>
      <c r="F352" s="3">
        <v>2</v>
      </c>
      <c r="G352" s="3">
        <f t="shared" ref="G352:H352" si="350">(E352/572)*100</f>
        <v>0</v>
      </c>
      <c r="H352" s="3">
        <f t="shared" si="350"/>
        <v>0.34965034965034963</v>
      </c>
    </row>
    <row r="353" spans="1:8" ht="14.25" customHeight="1" x14ac:dyDescent="0.3">
      <c r="A353" s="4" t="s">
        <v>74</v>
      </c>
      <c r="B353" s="3" t="s">
        <v>75</v>
      </c>
      <c r="C353" s="5">
        <v>140</v>
      </c>
      <c r="D353" s="3" t="s">
        <v>12</v>
      </c>
      <c r="E353" s="3">
        <v>1</v>
      </c>
      <c r="F353" s="3">
        <v>0</v>
      </c>
      <c r="G353" s="3">
        <f t="shared" ref="G353:H353" si="351">(E353/572)*100</f>
        <v>0.17482517482517482</v>
      </c>
      <c r="H353" s="3">
        <f t="shared" si="351"/>
        <v>0</v>
      </c>
    </row>
    <row r="354" spans="1:8" ht="14.25" customHeight="1" x14ac:dyDescent="0.3">
      <c r="A354" s="4" t="s">
        <v>74</v>
      </c>
      <c r="B354" s="3" t="s">
        <v>75</v>
      </c>
      <c r="C354" s="5">
        <v>145</v>
      </c>
      <c r="D354" s="3" t="s">
        <v>12</v>
      </c>
      <c r="E354" s="3">
        <v>0</v>
      </c>
      <c r="F354" s="3">
        <v>0</v>
      </c>
      <c r="G354" s="3">
        <f t="shared" ref="G354:H354" si="352">(E354/572)*100</f>
        <v>0</v>
      </c>
      <c r="H354" s="3">
        <f t="shared" si="352"/>
        <v>0</v>
      </c>
    </row>
    <row r="355" spans="1:8" ht="14.25" customHeight="1" x14ac:dyDescent="0.3">
      <c r="A355" s="4" t="s">
        <v>74</v>
      </c>
      <c r="B355" s="3" t="s">
        <v>75</v>
      </c>
      <c r="C355" s="5">
        <v>150</v>
      </c>
      <c r="D355" s="3" t="s">
        <v>12</v>
      </c>
      <c r="E355" s="3">
        <v>1</v>
      </c>
      <c r="F355" s="3">
        <v>0</v>
      </c>
      <c r="G355" s="3">
        <f t="shared" ref="G355:H355" si="353">(E355/572)*100</f>
        <v>0.17482517482517482</v>
      </c>
      <c r="H355" s="3">
        <f t="shared" si="353"/>
        <v>0</v>
      </c>
    </row>
    <row r="356" spans="1:8" ht="14.25" customHeight="1" x14ac:dyDescent="0.3">
      <c r="A356" s="4" t="s">
        <v>74</v>
      </c>
      <c r="B356" s="3" t="s">
        <v>75</v>
      </c>
      <c r="C356" s="5">
        <v>155</v>
      </c>
      <c r="D356" s="3" t="s">
        <v>12</v>
      </c>
      <c r="E356" s="3">
        <v>0</v>
      </c>
      <c r="F356" s="3">
        <v>0</v>
      </c>
      <c r="G356" s="3">
        <f t="shared" ref="G356:H356" si="354">(E356/572)*100</f>
        <v>0</v>
      </c>
      <c r="H356" s="3">
        <f t="shared" si="354"/>
        <v>0</v>
      </c>
    </row>
    <row r="357" spans="1:8" ht="14.25" customHeight="1" x14ac:dyDescent="0.3">
      <c r="A357" s="4" t="s">
        <v>74</v>
      </c>
      <c r="B357" s="3" t="s">
        <v>75</v>
      </c>
      <c r="C357" s="5">
        <v>160</v>
      </c>
      <c r="D357" s="3" t="s">
        <v>12</v>
      </c>
      <c r="E357" s="3">
        <v>0</v>
      </c>
      <c r="F357" s="3">
        <v>0</v>
      </c>
      <c r="G357" s="3">
        <f t="shared" ref="G357:H357" si="355">(E357/572)*100</f>
        <v>0</v>
      </c>
      <c r="H357" s="3">
        <f t="shared" si="355"/>
        <v>0</v>
      </c>
    </row>
    <row r="358" spans="1:8" ht="14.25" customHeight="1" x14ac:dyDescent="0.3">
      <c r="A358" s="4" t="s">
        <v>74</v>
      </c>
      <c r="B358" s="3" t="s">
        <v>75</v>
      </c>
      <c r="C358" s="5">
        <v>165</v>
      </c>
      <c r="D358" s="3" t="s">
        <v>12</v>
      </c>
      <c r="E358" s="3">
        <v>0</v>
      </c>
      <c r="F358" s="3">
        <v>0</v>
      </c>
      <c r="G358" s="3">
        <f t="shared" ref="G358:H358" si="356">(E358/572)*100</f>
        <v>0</v>
      </c>
      <c r="H358" s="3">
        <f t="shared" si="356"/>
        <v>0</v>
      </c>
    </row>
    <row r="359" spans="1:8" ht="14.25" customHeight="1" x14ac:dyDescent="0.3">
      <c r="A359" s="4" t="s">
        <v>74</v>
      </c>
      <c r="B359" s="3" t="s">
        <v>75</v>
      </c>
      <c r="C359" s="5">
        <v>170</v>
      </c>
      <c r="D359" s="3" t="s">
        <v>12</v>
      </c>
      <c r="E359" s="3">
        <v>0</v>
      </c>
      <c r="F359" s="3">
        <v>0</v>
      </c>
      <c r="G359" s="3">
        <f t="shared" ref="G359:H359" si="357">(E359/572)*100</f>
        <v>0</v>
      </c>
      <c r="H359" s="3">
        <f t="shared" si="357"/>
        <v>0</v>
      </c>
    </row>
    <row r="360" spans="1:8" ht="14.25" customHeight="1" x14ac:dyDescent="0.3">
      <c r="A360" s="4" t="s">
        <v>74</v>
      </c>
      <c r="B360" s="3" t="s">
        <v>75</v>
      </c>
      <c r="C360" s="5">
        <v>175</v>
      </c>
      <c r="D360" s="3" t="s">
        <v>12</v>
      </c>
      <c r="E360" s="3">
        <v>0</v>
      </c>
      <c r="F360" s="3">
        <v>0</v>
      </c>
      <c r="G360" s="3">
        <f t="shared" ref="G360:H360" si="358">(E360/572)*100</f>
        <v>0</v>
      </c>
      <c r="H360" s="3">
        <f t="shared" si="358"/>
        <v>0</v>
      </c>
    </row>
    <row r="361" spans="1:8" ht="14.25" customHeight="1" x14ac:dyDescent="0.3">
      <c r="A361" s="4" t="s">
        <v>74</v>
      </c>
      <c r="B361" s="3" t="s">
        <v>75</v>
      </c>
      <c r="C361" s="5" t="s">
        <v>14</v>
      </c>
      <c r="D361" s="3" t="s">
        <v>12</v>
      </c>
      <c r="E361" s="3">
        <v>0</v>
      </c>
      <c r="F361" s="3">
        <v>0</v>
      </c>
      <c r="G361" s="3">
        <f t="shared" ref="G361:H361" si="359">(E361/572)*100</f>
        <v>0</v>
      </c>
      <c r="H361" s="3">
        <f t="shared" si="359"/>
        <v>0</v>
      </c>
    </row>
    <row r="362" spans="1:8" ht="14.25" customHeight="1" x14ac:dyDescent="0.3">
      <c r="A362" s="4" t="s">
        <v>76</v>
      </c>
      <c r="B362" s="3" t="s">
        <v>77</v>
      </c>
      <c r="C362" s="5">
        <v>5</v>
      </c>
      <c r="D362" s="3" t="s">
        <v>10</v>
      </c>
      <c r="E362" s="3">
        <v>0</v>
      </c>
      <c r="F362" s="3">
        <v>0</v>
      </c>
      <c r="G362" s="3">
        <f t="shared" ref="G362:H362" si="360">(E362/455)*100</f>
        <v>0</v>
      </c>
      <c r="H362" s="3">
        <f t="shared" si="360"/>
        <v>0</v>
      </c>
    </row>
    <row r="363" spans="1:8" ht="14.25" customHeight="1" x14ac:dyDescent="0.3">
      <c r="A363" s="4" t="s">
        <v>76</v>
      </c>
      <c r="B363" s="3" t="s">
        <v>77</v>
      </c>
      <c r="C363" s="5">
        <v>10</v>
      </c>
      <c r="D363" s="3" t="s">
        <v>10</v>
      </c>
      <c r="E363" s="3">
        <v>0</v>
      </c>
      <c r="F363" s="3">
        <v>0</v>
      </c>
      <c r="G363" s="3">
        <f t="shared" ref="G363:H363" si="361">(E363/455)*100</f>
        <v>0</v>
      </c>
      <c r="H363" s="3">
        <f t="shared" si="361"/>
        <v>0</v>
      </c>
    </row>
    <row r="364" spans="1:8" ht="14.25" customHeight="1" x14ac:dyDescent="0.3">
      <c r="A364" s="4" t="s">
        <v>76</v>
      </c>
      <c r="B364" s="3" t="s">
        <v>77</v>
      </c>
      <c r="C364" s="5">
        <v>15</v>
      </c>
      <c r="D364" s="3" t="s">
        <v>10</v>
      </c>
      <c r="E364" s="3">
        <v>2</v>
      </c>
      <c r="F364" s="3">
        <v>0</v>
      </c>
      <c r="G364" s="3">
        <f t="shared" ref="G364:H364" si="362">(E364/455)*100</f>
        <v>0.43956043956043955</v>
      </c>
      <c r="H364" s="3">
        <f t="shared" si="362"/>
        <v>0</v>
      </c>
    </row>
    <row r="365" spans="1:8" ht="14.25" customHeight="1" x14ac:dyDescent="0.3">
      <c r="A365" s="4" t="s">
        <v>76</v>
      </c>
      <c r="B365" s="3" t="s">
        <v>77</v>
      </c>
      <c r="C365" s="5">
        <v>20</v>
      </c>
      <c r="D365" s="3" t="s">
        <v>10</v>
      </c>
      <c r="E365" s="3">
        <v>11</v>
      </c>
      <c r="F365" s="3">
        <v>2</v>
      </c>
      <c r="G365" s="3">
        <f t="shared" ref="G365:H365" si="363">(E365/455)*100</f>
        <v>2.4175824175824179</v>
      </c>
      <c r="H365" s="3">
        <f t="shared" si="363"/>
        <v>0.43956043956043955</v>
      </c>
    </row>
    <row r="366" spans="1:8" ht="14.25" customHeight="1" x14ac:dyDescent="0.3">
      <c r="A366" s="4" t="s">
        <v>76</v>
      </c>
      <c r="B366" s="3" t="s">
        <v>77</v>
      </c>
      <c r="C366" s="5">
        <v>25</v>
      </c>
      <c r="D366" s="3" t="s">
        <v>10</v>
      </c>
      <c r="E366" s="3">
        <v>31</v>
      </c>
      <c r="F366" s="3">
        <v>2</v>
      </c>
      <c r="G366" s="3">
        <f t="shared" ref="G366:H366" si="364">(E366/455)*100</f>
        <v>6.813186813186813</v>
      </c>
      <c r="H366" s="3">
        <f t="shared" si="364"/>
        <v>0.43956043956043955</v>
      </c>
    </row>
    <row r="367" spans="1:8" ht="14.25" customHeight="1" x14ac:dyDescent="0.3">
      <c r="A367" s="4" t="s">
        <v>76</v>
      </c>
      <c r="B367" s="3" t="s">
        <v>77</v>
      </c>
      <c r="C367" s="5">
        <v>30</v>
      </c>
      <c r="D367" s="3" t="s">
        <v>10</v>
      </c>
      <c r="E367" s="3">
        <v>48</v>
      </c>
      <c r="F367" s="3">
        <v>5</v>
      </c>
      <c r="G367" s="3">
        <f t="shared" ref="G367:H367" si="365">(E367/455)*100</f>
        <v>10.549450549450549</v>
      </c>
      <c r="H367" s="3">
        <f t="shared" si="365"/>
        <v>1.098901098901099</v>
      </c>
    </row>
    <row r="368" spans="1:8" ht="14.25" customHeight="1" x14ac:dyDescent="0.3">
      <c r="A368" s="4" t="s">
        <v>76</v>
      </c>
      <c r="B368" s="3" t="s">
        <v>77</v>
      </c>
      <c r="C368" s="5">
        <v>35</v>
      </c>
      <c r="D368" s="3" t="s">
        <v>10</v>
      </c>
      <c r="E368" s="3">
        <v>56</v>
      </c>
      <c r="F368" s="3">
        <v>2</v>
      </c>
      <c r="G368" s="3">
        <f t="shared" ref="G368:H368" si="366">(E368/455)*100</f>
        <v>12.307692307692308</v>
      </c>
      <c r="H368" s="3">
        <f t="shared" si="366"/>
        <v>0.43956043956043955</v>
      </c>
    </row>
    <row r="369" spans="1:8" ht="14.25" customHeight="1" x14ac:dyDescent="0.3">
      <c r="A369" s="4" t="s">
        <v>76</v>
      </c>
      <c r="B369" s="3" t="s">
        <v>77</v>
      </c>
      <c r="C369" s="5">
        <v>40</v>
      </c>
      <c r="D369" s="3" t="s">
        <v>11</v>
      </c>
      <c r="E369" s="3">
        <v>29</v>
      </c>
      <c r="F369" s="3">
        <v>1</v>
      </c>
      <c r="G369" s="3">
        <f t="shared" ref="G369:H369" si="367">(E369/455)*100</f>
        <v>6.3736263736263732</v>
      </c>
      <c r="H369" s="3">
        <f t="shared" si="367"/>
        <v>0.21978021978021978</v>
      </c>
    </row>
    <row r="370" spans="1:8" ht="14.25" customHeight="1" x14ac:dyDescent="0.3">
      <c r="A370" s="4" t="s">
        <v>76</v>
      </c>
      <c r="B370" s="3" t="s">
        <v>77</v>
      </c>
      <c r="C370" s="5">
        <v>45</v>
      </c>
      <c r="D370" s="3" t="s">
        <v>11</v>
      </c>
      <c r="E370" s="3">
        <v>11</v>
      </c>
      <c r="F370" s="3">
        <v>0</v>
      </c>
      <c r="G370" s="3">
        <f t="shared" ref="G370:H370" si="368">(E370/455)*100</f>
        <v>2.4175824175824179</v>
      </c>
      <c r="H370" s="3">
        <f t="shared" si="368"/>
        <v>0</v>
      </c>
    </row>
    <row r="371" spans="1:8" ht="14.25" customHeight="1" x14ac:dyDescent="0.3">
      <c r="A371" s="4" t="s">
        <v>76</v>
      </c>
      <c r="B371" s="3" t="s">
        <v>77</v>
      </c>
      <c r="C371" s="5">
        <v>50</v>
      </c>
      <c r="D371" s="3" t="s">
        <v>11</v>
      </c>
      <c r="E371" s="3">
        <v>5</v>
      </c>
      <c r="F371" s="3">
        <v>0</v>
      </c>
      <c r="G371" s="3">
        <f t="shared" ref="G371:H371" si="369">(E371/455)*100</f>
        <v>1.098901098901099</v>
      </c>
      <c r="H371" s="3">
        <f t="shared" si="369"/>
        <v>0</v>
      </c>
    </row>
    <row r="372" spans="1:8" ht="14.25" customHeight="1" x14ac:dyDescent="0.3">
      <c r="A372" s="4" t="s">
        <v>76</v>
      </c>
      <c r="B372" s="3" t="s">
        <v>77</v>
      </c>
      <c r="C372" s="5">
        <v>55</v>
      </c>
      <c r="D372" s="3" t="s">
        <v>11</v>
      </c>
      <c r="E372" s="3">
        <v>2</v>
      </c>
      <c r="F372" s="3">
        <v>0</v>
      </c>
      <c r="G372" s="3">
        <f t="shared" ref="G372:H372" si="370">(E372/455)*100</f>
        <v>0.43956043956043955</v>
      </c>
      <c r="H372" s="3">
        <f t="shared" si="370"/>
        <v>0</v>
      </c>
    </row>
    <row r="373" spans="1:8" ht="14.25" customHeight="1" x14ac:dyDescent="0.3">
      <c r="A373" s="4" t="s">
        <v>76</v>
      </c>
      <c r="B373" s="3" t="s">
        <v>77</v>
      </c>
      <c r="C373" s="5">
        <v>60</v>
      </c>
      <c r="D373" s="3" t="s">
        <v>11</v>
      </c>
      <c r="E373" s="3">
        <v>3</v>
      </c>
      <c r="F373" s="3">
        <v>0</v>
      </c>
      <c r="G373" s="3">
        <f t="shared" ref="G373:H373" si="371">(E373/455)*100</f>
        <v>0.65934065934065933</v>
      </c>
      <c r="H373" s="3">
        <f t="shared" si="371"/>
        <v>0</v>
      </c>
    </row>
    <row r="374" spans="1:8" ht="14.25" customHeight="1" x14ac:dyDescent="0.3">
      <c r="A374" s="4" t="s">
        <v>76</v>
      </c>
      <c r="B374" s="3" t="s">
        <v>77</v>
      </c>
      <c r="C374" s="5">
        <v>65</v>
      </c>
      <c r="D374" s="3" t="s">
        <v>11</v>
      </c>
      <c r="E374" s="3">
        <v>7</v>
      </c>
      <c r="F374" s="3">
        <v>0</v>
      </c>
      <c r="G374" s="3">
        <f t="shared" ref="G374:H374" si="372">(E374/455)*100</f>
        <v>1.5384615384615385</v>
      </c>
      <c r="H374" s="3">
        <f t="shared" si="372"/>
        <v>0</v>
      </c>
    </row>
    <row r="375" spans="1:8" ht="14.25" customHeight="1" x14ac:dyDescent="0.3">
      <c r="A375" s="4" t="s">
        <v>76</v>
      </c>
      <c r="B375" s="3" t="s">
        <v>77</v>
      </c>
      <c r="C375" s="5">
        <v>70</v>
      </c>
      <c r="D375" s="3" t="s">
        <v>11</v>
      </c>
      <c r="E375" s="3">
        <v>6</v>
      </c>
      <c r="F375" s="3">
        <v>0</v>
      </c>
      <c r="G375" s="3">
        <f t="shared" ref="G375:H375" si="373">(E375/455)*100</f>
        <v>1.3186813186813187</v>
      </c>
      <c r="H375" s="3">
        <f t="shared" si="373"/>
        <v>0</v>
      </c>
    </row>
    <row r="376" spans="1:8" ht="14.25" customHeight="1" x14ac:dyDescent="0.3">
      <c r="A376" s="4" t="s">
        <v>76</v>
      </c>
      <c r="B376" s="3" t="s">
        <v>77</v>
      </c>
      <c r="C376" s="5">
        <v>75</v>
      </c>
      <c r="D376" s="3" t="s">
        <v>11</v>
      </c>
      <c r="E376" s="3">
        <v>9</v>
      </c>
      <c r="F376" s="3">
        <v>1</v>
      </c>
      <c r="G376" s="3">
        <f t="shared" ref="G376:H376" si="374">(E376/455)*100</f>
        <v>1.9780219780219779</v>
      </c>
      <c r="H376" s="3">
        <f t="shared" si="374"/>
        <v>0.21978021978021978</v>
      </c>
    </row>
    <row r="377" spans="1:8" ht="14.25" customHeight="1" x14ac:dyDescent="0.3">
      <c r="A377" s="4" t="s">
        <v>76</v>
      </c>
      <c r="B377" s="3" t="s">
        <v>77</v>
      </c>
      <c r="C377" s="5">
        <v>80</v>
      </c>
      <c r="D377" s="3" t="s">
        <v>12</v>
      </c>
      <c r="E377" s="3">
        <v>20</v>
      </c>
      <c r="F377" s="3">
        <v>2</v>
      </c>
      <c r="G377" s="3">
        <f t="shared" ref="G377:H377" si="375">(E377/455)*100</f>
        <v>4.395604395604396</v>
      </c>
      <c r="H377" s="3">
        <f t="shared" si="375"/>
        <v>0.43956043956043955</v>
      </c>
    </row>
    <row r="378" spans="1:8" ht="14.25" customHeight="1" x14ac:dyDescent="0.3">
      <c r="A378" s="4" t="s">
        <v>76</v>
      </c>
      <c r="B378" s="3" t="s">
        <v>77</v>
      </c>
      <c r="C378" s="5">
        <v>85</v>
      </c>
      <c r="D378" s="3" t="s">
        <v>12</v>
      </c>
      <c r="E378" s="3">
        <v>31</v>
      </c>
      <c r="F378" s="3">
        <v>0</v>
      </c>
      <c r="G378" s="3">
        <f t="shared" ref="G378:H378" si="376">(E378/455)*100</f>
        <v>6.813186813186813</v>
      </c>
      <c r="H378" s="3">
        <f t="shared" si="376"/>
        <v>0</v>
      </c>
    </row>
    <row r="379" spans="1:8" ht="14.25" customHeight="1" x14ac:dyDescent="0.3">
      <c r="A379" s="4" t="s">
        <v>76</v>
      </c>
      <c r="B379" s="3" t="s">
        <v>77</v>
      </c>
      <c r="C379" s="5">
        <v>90</v>
      </c>
      <c r="D379" s="3" t="s">
        <v>12</v>
      </c>
      <c r="E379" s="3">
        <v>34</v>
      </c>
      <c r="F379" s="3">
        <v>2</v>
      </c>
      <c r="G379" s="3">
        <f t="shared" ref="G379:H379" si="377">(E379/455)*100</f>
        <v>7.4725274725274726</v>
      </c>
      <c r="H379" s="3">
        <f t="shared" si="377"/>
        <v>0.43956043956043955</v>
      </c>
    </row>
    <row r="380" spans="1:8" ht="14.25" customHeight="1" x14ac:dyDescent="0.3">
      <c r="A380" s="4" t="s">
        <v>76</v>
      </c>
      <c r="B380" s="3" t="s">
        <v>77</v>
      </c>
      <c r="C380" s="5">
        <v>95</v>
      </c>
      <c r="D380" s="3" t="s">
        <v>12</v>
      </c>
      <c r="E380" s="3">
        <v>24</v>
      </c>
      <c r="F380" s="3">
        <v>1</v>
      </c>
      <c r="G380" s="3">
        <f t="shared" ref="G380:H380" si="378">(E380/455)*100</f>
        <v>5.2747252747252746</v>
      </c>
      <c r="H380" s="3">
        <f t="shared" si="378"/>
        <v>0.21978021978021978</v>
      </c>
    </row>
    <row r="381" spans="1:8" ht="14.25" customHeight="1" x14ac:dyDescent="0.3">
      <c r="A381" s="4" t="s">
        <v>76</v>
      </c>
      <c r="B381" s="3" t="s">
        <v>77</v>
      </c>
      <c r="C381" s="5">
        <v>100</v>
      </c>
      <c r="D381" s="3" t="s">
        <v>12</v>
      </c>
      <c r="E381" s="3">
        <v>23</v>
      </c>
      <c r="F381" s="3">
        <v>0</v>
      </c>
      <c r="G381" s="3">
        <f t="shared" ref="G381:H381" si="379">(E381/455)*100</f>
        <v>5.0549450549450547</v>
      </c>
      <c r="H381" s="3">
        <f t="shared" si="379"/>
        <v>0</v>
      </c>
    </row>
    <row r="382" spans="1:8" ht="14.25" customHeight="1" x14ac:dyDescent="0.3">
      <c r="A382" s="4" t="s">
        <v>76</v>
      </c>
      <c r="B382" s="3" t="s">
        <v>77</v>
      </c>
      <c r="C382" s="5">
        <v>105</v>
      </c>
      <c r="D382" s="3" t="s">
        <v>12</v>
      </c>
      <c r="E382" s="3">
        <v>31</v>
      </c>
      <c r="F382" s="3">
        <v>1</v>
      </c>
      <c r="G382" s="3">
        <f t="shared" ref="G382:H382" si="380">(E382/455)*100</f>
        <v>6.813186813186813</v>
      </c>
      <c r="H382" s="3">
        <f t="shared" si="380"/>
        <v>0.21978021978021978</v>
      </c>
    </row>
    <row r="383" spans="1:8" ht="14.25" customHeight="1" x14ac:dyDescent="0.3">
      <c r="A383" s="4" t="s">
        <v>76</v>
      </c>
      <c r="B383" s="3" t="s">
        <v>77</v>
      </c>
      <c r="C383" s="5">
        <v>110</v>
      </c>
      <c r="D383" s="3" t="s">
        <v>12</v>
      </c>
      <c r="E383" s="3">
        <v>10</v>
      </c>
      <c r="F383" s="3">
        <v>1</v>
      </c>
      <c r="G383" s="3">
        <f t="shared" ref="G383:H383" si="381">(E383/455)*100</f>
        <v>2.197802197802198</v>
      </c>
      <c r="H383" s="3">
        <f t="shared" si="381"/>
        <v>0.21978021978021978</v>
      </c>
    </row>
    <row r="384" spans="1:8" ht="14.25" customHeight="1" x14ac:dyDescent="0.3">
      <c r="A384" s="4" t="s">
        <v>76</v>
      </c>
      <c r="B384" s="3" t="s">
        <v>77</v>
      </c>
      <c r="C384" s="5">
        <v>115</v>
      </c>
      <c r="D384" s="3" t="s">
        <v>12</v>
      </c>
      <c r="E384" s="3">
        <v>15</v>
      </c>
      <c r="F384" s="3">
        <v>2</v>
      </c>
      <c r="G384" s="3">
        <f t="shared" ref="G384:H384" si="382">(E384/455)*100</f>
        <v>3.296703296703297</v>
      </c>
      <c r="H384" s="3">
        <f t="shared" si="382"/>
        <v>0.43956043956043955</v>
      </c>
    </row>
    <row r="385" spans="1:8" ht="14.25" customHeight="1" x14ac:dyDescent="0.3">
      <c r="A385" s="4" t="s">
        <v>76</v>
      </c>
      <c r="B385" s="3" t="s">
        <v>77</v>
      </c>
      <c r="C385" s="5">
        <v>120</v>
      </c>
      <c r="D385" s="3" t="s">
        <v>12</v>
      </c>
      <c r="E385" s="3">
        <v>6</v>
      </c>
      <c r="F385" s="3">
        <v>2</v>
      </c>
      <c r="G385" s="3">
        <f t="shared" ref="G385:H385" si="383">(E385/455)*100</f>
        <v>1.3186813186813187</v>
      </c>
      <c r="H385" s="3">
        <f t="shared" si="383"/>
        <v>0.43956043956043955</v>
      </c>
    </row>
    <row r="386" spans="1:8" ht="14.25" customHeight="1" x14ac:dyDescent="0.3">
      <c r="A386" s="4" t="s">
        <v>76</v>
      </c>
      <c r="B386" s="3" t="s">
        <v>77</v>
      </c>
      <c r="C386" s="5">
        <v>125</v>
      </c>
      <c r="D386" s="3" t="s">
        <v>12</v>
      </c>
      <c r="E386" s="3">
        <v>4</v>
      </c>
      <c r="F386" s="3">
        <v>0</v>
      </c>
      <c r="G386" s="3">
        <f t="shared" ref="G386:H386" si="384">(E386/455)*100</f>
        <v>0.87912087912087911</v>
      </c>
      <c r="H386" s="3">
        <f t="shared" si="384"/>
        <v>0</v>
      </c>
    </row>
    <row r="387" spans="1:8" ht="14.25" customHeight="1" x14ac:dyDescent="0.3">
      <c r="A387" s="4" t="s">
        <v>76</v>
      </c>
      <c r="B387" s="3" t="s">
        <v>77</v>
      </c>
      <c r="C387" s="5">
        <v>130</v>
      </c>
      <c r="D387" s="3" t="s">
        <v>12</v>
      </c>
      <c r="E387" s="3">
        <v>3</v>
      </c>
      <c r="F387" s="3">
        <v>0</v>
      </c>
      <c r="G387" s="3">
        <f t="shared" ref="G387:H387" si="385">(E387/455)*100</f>
        <v>0.65934065934065933</v>
      </c>
      <c r="H387" s="3">
        <f t="shared" si="385"/>
        <v>0</v>
      </c>
    </row>
    <row r="388" spans="1:8" ht="14.25" customHeight="1" x14ac:dyDescent="0.3">
      <c r="A388" s="4" t="s">
        <v>76</v>
      </c>
      <c r="B388" s="3" t="s">
        <v>77</v>
      </c>
      <c r="C388" s="5">
        <v>135</v>
      </c>
      <c r="D388" s="3" t="s">
        <v>12</v>
      </c>
      <c r="E388" s="3">
        <v>2</v>
      </c>
      <c r="F388" s="3">
        <v>1</v>
      </c>
      <c r="G388" s="3">
        <f t="shared" ref="G388:H388" si="386">(E388/455)*100</f>
        <v>0.43956043956043955</v>
      </c>
      <c r="H388" s="3">
        <f t="shared" si="386"/>
        <v>0.21978021978021978</v>
      </c>
    </row>
    <row r="389" spans="1:8" ht="14.25" customHeight="1" x14ac:dyDescent="0.3">
      <c r="A389" s="4" t="s">
        <v>76</v>
      </c>
      <c r="B389" s="3" t="s">
        <v>77</v>
      </c>
      <c r="C389" s="5">
        <v>140</v>
      </c>
      <c r="D389" s="3" t="s">
        <v>12</v>
      </c>
      <c r="E389" s="3">
        <v>1</v>
      </c>
      <c r="F389" s="3">
        <v>0</v>
      </c>
      <c r="G389" s="3">
        <f t="shared" ref="G389:H389" si="387">(E389/455)*100</f>
        <v>0.21978021978021978</v>
      </c>
      <c r="H389" s="3">
        <f t="shared" si="387"/>
        <v>0</v>
      </c>
    </row>
    <row r="390" spans="1:8" ht="14.25" customHeight="1" x14ac:dyDescent="0.3">
      <c r="A390" s="4" t="s">
        <v>76</v>
      </c>
      <c r="B390" s="3" t="s">
        <v>77</v>
      </c>
      <c r="C390" s="5">
        <v>145</v>
      </c>
      <c r="D390" s="3" t="s">
        <v>12</v>
      </c>
      <c r="E390" s="3">
        <v>3</v>
      </c>
      <c r="F390" s="3">
        <v>0</v>
      </c>
      <c r="G390" s="3">
        <f t="shared" ref="G390:H390" si="388">(E390/455)*100</f>
        <v>0.65934065934065933</v>
      </c>
      <c r="H390" s="3">
        <f t="shared" si="388"/>
        <v>0</v>
      </c>
    </row>
    <row r="391" spans="1:8" ht="14.25" customHeight="1" x14ac:dyDescent="0.3">
      <c r="A391" s="4" t="s">
        <v>76</v>
      </c>
      <c r="B391" s="3" t="s">
        <v>77</v>
      </c>
      <c r="C391" s="5">
        <v>150</v>
      </c>
      <c r="D391" s="3" t="s">
        <v>12</v>
      </c>
      <c r="E391" s="3">
        <v>2</v>
      </c>
      <c r="F391" s="3">
        <v>1</v>
      </c>
      <c r="G391" s="3">
        <f t="shared" ref="G391:H391" si="389">(E391/455)*100</f>
        <v>0.43956043956043955</v>
      </c>
      <c r="H391" s="3">
        <f t="shared" si="389"/>
        <v>0.21978021978021978</v>
      </c>
    </row>
    <row r="392" spans="1:8" ht="14.25" customHeight="1" x14ac:dyDescent="0.3">
      <c r="A392" s="4" t="s">
        <v>76</v>
      </c>
      <c r="B392" s="3" t="s">
        <v>77</v>
      </c>
      <c r="C392" s="5">
        <v>155</v>
      </c>
      <c r="D392" s="3" t="s">
        <v>12</v>
      </c>
      <c r="E392" s="3">
        <v>0</v>
      </c>
      <c r="F392" s="3">
        <v>0</v>
      </c>
      <c r="G392" s="3">
        <f t="shared" ref="G392:H392" si="390">(E392/455)*100</f>
        <v>0</v>
      </c>
      <c r="H392" s="3">
        <f t="shared" si="390"/>
        <v>0</v>
      </c>
    </row>
    <row r="393" spans="1:8" ht="14.25" customHeight="1" x14ac:dyDescent="0.3">
      <c r="A393" s="4" t="s">
        <v>76</v>
      </c>
      <c r="B393" s="3" t="s">
        <v>77</v>
      </c>
      <c r="C393" s="5">
        <v>160</v>
      </c>
      <c r="D393" s="3" t="s">
        <v>12</v>
      </c>
      <c r="E393" s="3">
        <v>0</v>
      </c>
      <c r="F393" s="3">
        <v>0</v>
      </c>
      <c r="G393" s="3">
        <f t="shared" ref="G393:H393" si="391">(E393/455)*100</f>
        <v>0</v>
      </c>
      <c r="H393" s="3">
        <f t="shared" si="391"/>
        <v>0</v>
      </c>
    </row>
    <row r="394" spans="1:8" ht="14.25" customHeight="1" x14ac:dyDescent="0.3">
      <c r="A394" s="4" t="s">
        <v>76</v>
      </c>
      <c r="B394" s="3" t="s">
        <v>77</v>
      </c>
      <c r="C394" s="5">
        <v>165</v>
      </c>
      <c r="D394" s="3" t="s">
        <v>12</v>
      </c>
      <c r="E394" s="3">
        <v>0</v>
      </c>
      <c r="F394" s="3">
        <v>0</v>
      </c>
      <c r="G394" s="3">
        <f t="shared" ref="G394:H394" si="392">(E394/455)*100</f>
        <v>0</v>
      </c>
      <c r="H394" s="3">
        <f t="shared" si="392"/>
        <v>0</v>
      </c>
    </row>
    <row r="395" spans="1:8" ht="14.25" customHeight="1" x14ac:dyDescent="0.3">
      <c r="A395" s="4" t="s">
        <v>76</v>
      </c>
      <c r="B395" s="3" t="s">
        <v>77</v>
      </c>
      <c r="C395" s="5">
        <v>170</v>
      </c>
      <c r="D395" s="3" t="s">
        <v>12</v>
      </c>
      <c r="E395" s="3">
        <v>0</v>
      </c>
      <c r="F395" s="3">
        <v>0</v>
      </c>
      <c r="G395" s="3">
        <f t="shared" ref="G395:H395" si="393">(E395/455)*100</f>
        <v>0</v>
      </c>
      <c r="H395" s="3">
        <f t="shared" si="393"/>
        <v>0</v>
      </c>
    </row>
    <row r="396" spans="1:8" ht="14.25" customHeight="1" x14ac:dyDescent="0.3">
      <c r="A396" s="4" t="s">
        <v>76</v>
      </c>
      <c r="B396" s="3" t="s">
        <v>77</v>
      </c>
      <c r="C396" s="5">
        <v>175</v>
      </c>
      <c r="D396" s="3" t="s">
        <v>12</v>
      </c>
      <c r="E396" s="3">
        <v>0</v>
      </c>
      <c r="F396" s="3">
        <v>0</v>
      </c>
      <c r="G396" s="3">
        <f t="shared" ref="G396:H396" si="394">(E396/455)*100</f>
        <v>0</v>
      </c>
      <c r="H396" s="3">
        <f t="shared" si="394"/>
        <v>0</v>
      </c>
    </row>
    <row r="397" spans="1:8" ht="14.25" customHeight="1" x14ac:dyDescent="0.3">
      <c r="A397" s="4" t="s">
        <v>76</v>
      </c>
      <c r="B397" s="3" t="s">
        <v>77</v>
      </c>
      <c r="C397" s="5" t="s">
        <v>14</v>
      </c>
      <c r="D397" s="3" t="s">
        <v>12</v>
      </c>
      <c r="E397" s="3">
        <v>0</v>
      </c>
      <c r="F397" s="3">
        <v>0</v>
      </c>
      <c r="G397" s="3">
        <f t="shared" ref="G397:H397" si="395">(E397/455)*100</f>
        <v>0</v>
      </c>
      <c r="H397" s="3">
        <f t="shared" si="395"/>
        <v>0</v>
      </c>
    </row>
    <row r="398" spans="1:8" ht="14.25" customHeight="1" x14ac:dyDescent="0.3">
      <c r="A398" s="4" t="s">
        <v>78</v>
      </c>
      <c r="B398" s="3" t="s">
        <v>79</v>
      </c>
      <c r="C398" s="5">
        <v>5</v>
      </c>
      <c r="D398" s="3" t="s">
        <v>10</v>
      </c>
      <c r="E398" s="3">
        <v>0</v>
      </c>
      <c r="F398" s="3">
        <v>0</v>
      </c>
      <c r="G398" s="3">
        <f t="shared" ref="G398:H398" si="396">(E398/285)*100</f>
        <v>0</v>
      </c>
      <c r="H398" s="3">
        <f t="shared" si="396"/>
        <v>0</v>
      </c>
    </row>
    <row r="399" spans="1:8" ht="14.25" customHeight="1" x14ac:dyDescent="0.3">
      <c r="A399" s="4" t="s">
        <v>78</v>
      </c>
      <c r="B399" s="3" t="s">
        <v>79</v>
      </c>
      <c r="C399" s="5">
        <v>10</v>
      </c>
      <c r="D399" s="3" t="s">
        <v>10</v>
      </c>
      <c r="E399" s="3">
        <v>0</v>
      </c>
      <c r="F399" s="3">
        <v>0</v>
      </c>
      <c r="G399" s="3">
        <f t="shared" ref="G399:H399" si="397">(E399/285)*100</f>
        <v>0</v>
      </c>
      <c r="H399" s="3">
        <f t="shared" si="397"/>
        <v>0</v>
      </c>
    </row>
    <row r="400" spans="1:8" ht="14.25" customHeight="1" x14ac:dyDescent="0.3">
      <c r="A400" s="4" t="s">
        <v>78</v>
      </c>
      <c r="B400" s="3" t="s">
        <v>79</v>
      </c>
      <c r="C400" s="5">
        <v>15</v>
      </c>
      <c r="D400" s="3" t="s">
        <v>10</v>
      </c>
      <c r="E400" s="3">
        <v>4</v>
      </c>
      <c r="F400" s="3">
        <v>0</v>
      </c>
      <c r="G400" s="3">
        <f t="shared" ref="G400:H400" si="398">(E400/285)*100</f>
        <v>1.4035087719298245</v>
      </c>
      <c r="H400" s="3">
        <f t="shared" si="398"/>
        <v>0</v>
      </c>
    </row>
    <row r="401" spans="1:8" ht="14.25" customHeight="1" x14ac:dyDescent="0.3">
      <c r="A401" s="4" t="s">
        <v>78</v>
      </c>
      <c r="B401" s="3" t="s">
        <v>79</v>
      </c>
      <c r="C401" s="5">
        <v>20</v>
      </c>
      <c r="D401" s="3" t="s">
        <v>10</v>
      </c>
      <c r="E401" s="3">
        <v>17</v>
      </c>
      <c r="F401" s="3">
        <v>0</v>
      </c>
      <c r="G401" s="3">
        <f t="shared" ref="G401:H401" si="399">(E401/285)*100</f>
        <v>5.9649122807017543</v>
      </c>
      <c r="H401" s="3">
        <f t="shared" si="399"/>
        <v>0</v>
      </c>
    </row>
    <row r="402" spans="1:8" ht="14.25" customHeight="1" x14ac:dyDescent="0.3">
      <c r="A402" s="4" t="s">
        <v>78</v>
      </c>
      <c r="B402" s="3" t="s">
        <v>79</v>
      </c>
      <c r="C402" s="5">
        <v>25</v>
      </c>
      <c r="D402" s="3" t="s">
        <v>10</v>
      </c>
      <c r="E402" s="3">
        <v>39</v>
      </c>
      <c r="F402" s="3">
        <v>0</v>
      </c>
      <c r="G402" s="3">
        <f t="shared" ref="G402:H402" si="400">(E402/285)*100</f>
        <v>13.684210526315791</v>
      </c>
      <c r="H402" s="3">
        <f t="shared" si="400"/>
        <v>0</v>
      </c>
    </row>
    <row r="403" spans="1:8" ht="14.25" customHeight="1" x14ac:dyDescent="0.3">
      <c r="A403" s="4" t="s">
        <v>78</v>
      </c>
      <c r="B403" s="3" t="s">
        <v>79</v>
      </c>
      <c r="C403" s="5">
        <v>30</v>
      </c>
      <c r="D403" s="3" t="s">
        <v>10</v>
      </c>
      <c r="E403" s="3">
        <v>39</v>
      </c>
      <c r="F403" s="3">
        <v>1</v>
      </c>
      <c r="G403" s="3">
        <f t="shared" ref="G403:H403" si="401">(E403/285)*100</f>
        <v>13.684210526315791</v>
      </c>
      <c r="H403" s="3">
        <f t="shared" si="401"/>
        <v>0.35087719298245612</v>
      </c>
    </row>
    <row r="404" spans="1:8" ht="14.25" customHeight="1" x14ac:dyDescent="0.3">
      <c r="A404" s="4" t="s">
        <v>78</v>
      </c>
      <c r="B404" s="3" t="s">
        <v>79</v>
      </c>
      <c r="C404" s="5">
        <v>35</v>
      </c>
      <c r="D404" s="3" t="s">
        <v>10</v>
      </c>
      <c r="E404" s="3">
        <v>27</v>
      </c>
      <c r="F404" s="3">
        <v>0</v>
      </c>
      <c r="G404" s="3">
        <f t="shared" ref="G404:H404" si="402">(E404/285)*100</f>
        <v>9.4736842105263168</v>
      </c>
      <c r="H404" s="3">
        <f t="shared" si="402"/>
        <v>0</v>
      </c>
    </row>
    <row r="405" spans="1:8" ht="14.25" customHeight="1" x14ac:dyDescent="0.3">
      <c r="A405" s="4" t="s">
        <v>78</v>
      </c>
      <c r="B405" s="3" t="s">
        <v>79</v>
      </c>
      <c r="C405" s="5">
        <v>40</v>
      </c>
      <c r="D405" s="3" t="s">
        <v>11</v>
      </c>
      <c r="E405" s="3">
        <v>15</v>
      </c>
      <c r="F405" s="3">
        <v>0</v>
      </c>
      <c r="G405" s="3">
        <f t="shared" ref="G405:H405" si="403">(E405/285)*100</f>
        <v>5.2631578947368416</v>
      </c>
      <c r="H405" s="3">
        <f t="shared" si="403"/>
        <v>0</v>
      </c>
    </row>
    <row r="406" spans="1:8" ht="14.25" customHeight="1" x14ac:dyDescent="0.3">
      <c r="A406" s="4" t="s">
        <v>78</v>
      </c>
      <c r="B406" s="3" t="s">
        <v>79</v>
      </c>
      <c r="C406" s="5">
        <v>45</v>
      </c>
      <c r="D406" s="3" t="s">
        <v>11</v>
      </c>
      <c r="E406" s="3">
        <v>5</v>
      </c>
      <c r="F406" s="3">
        <v>0</v>
      </c>
      <c r="G406" s="3">
        <f t="shared" ref="G406:H406" si="404">(E406/285)*100</f>
        <v>1.7543859649122806</v>
      </c>
      <c r="H406" s="3">
        <f t="shared" si="404"/>
        <v>0</v>
      </c>
    </row>
    <row r="407" spans="1:8" ht="14.25" customHeight="1" x14ac:dyDescent="0.3">
      <c r="A407" s="4" t="s">
        <v>78</v>
      </c>
      <c r="B407" s="3" t="s">
        <v>79</v>
      </c>
      <c r="C407" s="5">
        <v>50</v>
      </c>
      <c r="D407" s="3" t="s">
        <v>11</v>
      </c>
      <c r="E407" s="3">
        <v>3</v>
      </c>
      <c r="F407" s="3">
        <v>0</v>
      </c>
      <c r="G407" s="3">
        <f t="shared" ref="G407:H407" si="405">(E407/285)*100</f>
        <v>1.0526315789473684</v>
      </c>
      <c r="H407" s="3">
        <f t="shared" si="405"/>
        <v>0</v>
      </c>
    </row>
    <row r="408" spans="1:8" ht="14.25" customHeight="1" x14ac:dyDescent="0.3">
      <c r="A408" s="4" t="s">
        <v>78</v>
      </c>
      <c r="B408" s="3" t="s">
        <v>79</v>
      </c>
      <c r="C408" s="5">
        <v>55</v>
      </c>
      <c r="D408" s="3" t="s">
        <v>11</v>
      </c>
      <c r="E408" s="3">
        <v>1</v>
      </c>
      <c r="F408" s="3">
        <v>0</v>
      </c>
      <c r="G408" s="3">
        <f t="shared" ref="G408:H408" si="406">(E408/285)*100</f>
        <v>0.35087719298245612</v>
      </c>
      <c r="H408" s="3">
        <f t="shared" si="406"/>
        <v>0</v>
      </c>
    </row>
    <row r="409" spans="1:8" ht="14.25" customHeight="1" x14ac:dyDescent="0.3">
      <c r="A409" s="4" t="s">
        <v>78</v>
      </c>
      <c r="B409" s="3" t="s">
        <v>79</v>
      </c>
      <c r="C409" s="5">
        <v>60</v>
      </c>
      <c r="D409" s="3" t="s">
        <v>11</v>
      </c>
      <c r="E409" s="3">
        <v>4</v>
      </c>
      <c r="F409" s="3">
        <v>0</v>
      </c>
      <c r="G409" s="3">
        <f t="shared" ref="G409:H409" si="407">(E409/285)*100</f>
        <v>1.4035087719298245</v>
      </c>
      <c r="H409" s="3">
        <f t="shared" si="407"/>
        <v>0</v>
      </c>
    </row>
    <row r="410" spans="1:8" ht="14.25" customHeight="1" x14ac:dyDescent="0.3">
      <c r="A410" s="4" t="s">
        <v>78</v>
      </c>
      <c r="B410" s="3" t="s">
        <v>79</v>
      </c>
      <c r="C410" s="5">
        <v>65</v>
      </c>
      <c r="D410" s="3" t="s">
        <v>11</v>
      </c>
      <c r="E410" s="3">
        <v>3</v>
      </c>
      <c r="F410" s="3">
        <v>0</v>
      </c>
      <c r="G410" s="3">
        <f t="shared" ref="G410:H410" si="408">(E410/285)*100</f>
        <v>1.0526315789473684</v>
      </c>
      <c r="H410" s="3">
        <f t="shared" si="408"/>
        <v>0</v>
      </c>
    </row>
    <row r="411" spans="1:8" ht="14.25" customHeight="1" x14ac:dyDescent="0.3">
      <c r="A411" s="4" t="s">
        <v>78</v>
      </c>
      <c r="B411" s="3" t="s">
        <v>79</v>
      </c>
      <c r="C411" s="5">
        <v>70</v>
      </c>
      <c r="D411" s="3" t="s">
        <v>11</v>
      </c>
      <c r="E411" s="3">
        <v>8</v>
      </c>
      <c r="F411" s="3">
        <v>0</v>
      </c>
      <c r="G411" s="3">
        <f t="shared" ref="G411:H411" si="409">(E411/285)*100</f>
        <v>2.807017543859649</v>
      </c>
      <c r="H411" s="3">
        <f t="shared" si="409"/>
        <v>0</v>
      </c>
    </row>
    <row r="412" spans="1:8" ht="14.25" customHeight="1" x14ac:dyDescent="0.3">
      <c r="A412" s="4" t="s">
        <v>78</v>
      </c>
      <c r="B412" s="3" t="s">
        <v>79</v>
      </c>
      <c r="C412" s="5">
        <v>75</v>
      </c>
      <c r="D412" s="3" t="s">
        <v>11</v>
      </c>
      <c r="E412" s="3">
        <v>9</v>
      </c>
      <c r="F412" s="3">
        <v>0</v>
      </c>
      <c r="G412" s="3">
        <f t="shared" ref="G412:H412" si="410">(E412/285)*100</f>
        <v>3.1578947368421053</v>
      </c>
      <c r="H412" s="3">
        <f t="shared" si="410"/>
        <v>0</v>
      </c>
    </row>
    <row r="413" spans="1:8" ht="14.25" customHeight="1" x14ac:dyDescent="0.3">
      <c r="A413" s="4" t="s">
        <v>78</v>
      </c>
      <c r="B413" s="3" t="s">
        <v>79</v>
      </c>
      <c r="C413" s="5">
        <v>80</v>
      </c>
      <c r="D413" s="3" t="s">
        <v>12</v>
      </c>
      <c r="E413" s="3">
        <v>6</v>
      </c>
      <c r="F413" s="3">
        <v>0</v>
      </c>
      <c r="G413" s="3">
        <f t="shared" ref="G413:H413" si="411">(E413/285)*100</f>
        <v>2.1052631578947367</v>
      </c>
      <c r="H413" s="3">
        <f t="shared" si="411"/>
        <v>0</v>
      </c>
    </row>
    <row r="414" spans="1:8" ht="14.25" customHeight="1" x14ac:dyDescent="0.3">
      <c r="A414" s="4" t="s">
        <v>78</v>
      </c>
      <c r="B414" s="3" t="s">
        <v>79</v>
      </c>
      <c r="C414" s="5">
        <v>85</v>
      </c>
      <c r="D414" s="3" t="s">
        <v>12</v>
      </c>
      <c r="E414" s="3">
        <v>17</v>
      </c>
      <c r="F414" s="3">
        <v>0</v>
      </c>
      <c r="G414" s="3">
        <f t="shared" ref="G414:H414" si="412">(E414/285)*100</f>
        <v>5.9649122807017543</v>
      </c>
      <c r="H414" s="3">
        <f t="shared" si="412"/>
        <v>0</v>
      </c>
    </row>
    <row r="415" spans="1:8" ht="14.25" customHeight="1" x14ac:dyDescent="0.3">
      <c r="A415" s="4" t="s">
        <v>78</v>
      </c>
      <c r="B415" s="3" t="s">
        <v>79</v>
      </c>
      <c r="C415" s="5">
        <v>90</v>
      </c>
      <c r="D415" s="3" t="s">
        <v>12</v>
      </c>
      <c r="E415" s="3">
        <v>20</v>
      </c>
      <c r="F415" s="3">
        <v>2</v>
      </c>
      <c r="G415" s="3">
        <f t="shared" ref="G415:H415" si="413">(E415/285)*100</f>
        <v>7.0175438596491224</v>
      </c>
      <c r="H415" s="3">
        <f t="shared" si="413"/>
        <v>0.70175438596491224</v>
      </c>
    </row>
    <row r="416" spans="1:8" ht="14.25" customHeight="1" x14ac:dyDescent="0.3">
      <c r="A416" s="4" t="s">
        <v>78</v>
      </c>
      <c r="B416" s="3" t="s">
        <v>79</v>
      </c>
      <c r="C416" s="5">
        <v>95</v>
      </c>
      <c r="D416" s="3" t="s">
        <v>12</v>
      </c>
      <c r="E416" s="3">
        <v>14</v>
      </c>
      <c r="F416" s="3">
        <v>1</v>
      </c>
      <c r="G416" s="3">
        <f t="shared" ref="G416:H416" si="414">(E416/285)*100</f>
        <v>4.9122807017543861</v>
      </c>
      <c r="H416" s="3">
        <f t="shared" si="414"/>
        <v>0.35087719298245612</v>
      </c>
    </row>
    <row r="417" spans="1:8" ht="14.25" customHeight="1" x14ac:dyDescent="0.3">
      <c r="A417" s="4" t="s">
        <v>78</v>
      </c>
      <c r="B417" s="3" t="s">
        <v>79</v>
      </c>
      <c r="C417" s="5">
        <v>100</v>
      </c>
      <c r="D417" s="3" t="s">
        <v>12</v>
      </c>
      <c r="E417" s="3">
        <v>13</v>
      </c>
      <c r="F417" s="3">
        <v>1</v>
      </c>
      <c r="G417" s="3">
        <f t="shared" ref="G417:H417" si="415">(E417/285)*100</f>
        <v>4.5614035087719298</v>
      </c>
      <c r="H417" s="3">
        <f t="shared" si="415"/>
        <v>0.35087719298245612</v>
      </c>
    </row>
    <row r="418" spans="1:8" ht="14.25" customHeight="1" x14ac:dyDescent="0.3">
      <c r="A418" s="4" t="s">
        <v>78</v>
      </c>
      <c r="B418" s="3" t="s">
        <v>79</v>
      </c>
      <c r="C418" s="5">
        <v>105</v>
      </c>
      <c r="D418" s="3" t="s">
        <v>12</v>
      </c>
      <c r="E418" s="3">
        <v>10</v>
      </c>
      <c r="F418" s="3">
        <v>1</v>
      </c>
      <c r="G418" s="3">
        <f t="shared" ref="G418:H418" si="416">(E418/285)*100</f>
        <v>3.5087719298245612</v>
      </c>
      <c r="H418" s="3">
        <f t="shared" si="416"/>
        <v>0.35087719298245612</v>
      </c>
    </row>
    <row r="419" spans="1:8" ht="14.25" customHeight="1" x14ac:dyDescent="0.3">
      <c r="A419" s="4" t="s">
        <v>78</v>
      </c>
      <c r="B419" s="3" t="s">
        <v>79</v>
      </c>
      <c r="C419" s="5">
        <v>110</v>
      </c>
      <c r="D419" s="3" t="s">
        <v>12</v>
      </c>
      <c r="E419" s="3">
        <v>7</v>
      </c>
      <c r="F419" s="3">
        <v>0</v>
      </c>
      <c r="G419" s="3">
        <f t="shared" ref="G419:H419" si="417">(E419/285)*100</f>
        <v>2.4561403508771931</v>
      </c>
      <c r="H419" s="3">
        <f t="shared" si="417"/>
        <v>0</v>
      </c>
    </row>
    <row r="420" spans="1:8" ht="14.25" customHeight="1" x14ac:dyDescent="0.3">
      <c r="A420" s="4" t="s">
        <v>78</v>
      </c>
      <c r="B420" s="3" t="s">
        <v>79</v>
      </c>
      <c r="C420" s="5">
        <v>115</v>
      </c>
      <c r="D420" s="3" t="s">
        <v>12</v>
      </c>
      <c r="E420" s="3">
        <v>7</v>
      </c>
      <c r="F420" s="3">
        <v>0</v>
      </c>
      <c r="G420" s="3">
        <f t="shared" ref="G420:H420" si="418">(E420/285)*100</f>
        <v>2.4561403508771931</v>
      </c>
      <c r="H420" s="3">
        <f t="shared" si="418"/>
        <v>0</v>
      </c>
    </row>
    <row r="421" spans="1:8" ht="14.25" customHeight="1" x14ac:dyDescent="0.3">
      <c r="A421" s="4" t="s">
        <v>78</v>
      </c>
      <c r="B421" s="3" t="s">
        <v>79</v>
      </c>
      <c r="C421" s="5">
        <v>120</v>
      </c>
      <c r="D421" s="3" t="s">
        <v>12</v>
      </c>
      <c r="E421" s="3">
        <v>4</v>
      </c>
      <c r="F421" s="3">
        <v>0</v>
      </c>
      <c r="G421" s="3">
        <f t="shared" ref="G421:H421" si="419">(E421/285)*100</f>
        <v>1.4035087719298245</v>
      </c>
      <c r="H421" s="3">
        <f t="shared" si="419"/>
        <v>0</v>
      </c>
    </row>
    <row r="422" spans="1:8" ht="14.25" customHeight="1" x14ac:dyDescent="0.3">
      <c r="A422" s="4" t="s">
        <v>78</v>
      </c>
      <c r="B422" s="3" t="s">
        <v>79</v>
      </c>
      <c r="C422" s="5">
        <v>125</v>
      </c>
      <c r="D422" s="3" t="s">
        <v>12</v>
      </c>
      <c r="E422" s="3">
        <v>3</v>
      </c>
      <c r="F422" s="3">
        <v>0</v>
      </c>
      <c r="G422" s="3">
        <f t="shared" ref="G422:H422" si="420">(E422/285)*100</f>
        <v>1.0526315789473684</v>
      </c>
      <c r="H422" s="3">
        <f t="shared" si="420"/>
        <v>0</v>
      </c>
    </row>
    <row r="423" spans="1:8" ht="14.25" customHeight="1" x14ac:dyDescent="0.3">
      <c r="A423" s="4" t="s">
        <v>78</v>
      </c>
      <c r="B423" s="3" t="s">
        <v>79</v>
      </c>
      <c r="C423" s="5">
        <v>130</v>
      </c>
      <c r="D423" s="3" t="s">
        <v>12</v>
      </c>
      <c r="E423" s="3">
        <v>2</v>
      </c>
      <c r="F423" s="3">
        <v>0</v>
      </c>
      <c r="G423" s="3">
        <f t="shared" ref="G423:H423" si="421">(E423/285)*100</f>
        <v>0.70175438596491224</v>
      </c>
      <c r="H423" s="3">
        <f t="shared" si="421"/>
        <v>0</v>
      </c>
    </row>
    <row r="424" spans="1:8" ht="14.25" customHeight="1" x14ac:dyDescent="0.3">
      <c r="A424" s="4" t="s">
        <v>78</v>
      </c>
      <c r="B424" s="3" t="s">
        <v>79</v>
      </c>
      <c r="C424" s="5">
        <v>135</v>
      </c>
      <c r="D424" s="3" t="s">
        <v>12</v>
      </c>
      <c r="E424" s="3">
        <v>1</v>
      </c>
      <c r="F424" s="3">
        <v>0</v>
      </c>
      <c r="G424" s="3">
        <f t="shared" ref="G424:H424" si="422">(E424/285)*100</f>
        <v>0.35087719298245612</v>
      </c>
      <c r="H424" s="3">
        <f t="shared" si="422"/>
        <v>0</v>
      </c>
    </row>
    <row r="425" spans="1:8" ht="14.25" customHeight="1" x14ac:dyDescent="0.3">
      <c r="A425" s="4" t="s">
        <v>78</v>
      </c>
      <c r="B425" s="3" t="s">
        <v>79</v>
      </c>
      <c r="C425" s="5">
        <v>140</v>
      </c>
      <c r="D425" s="3" t="s">
        <v>12</v>
      </c>
      <c r="E425" s="3">
        <v>1</v>
      </c>
      <c r="F425" s="3">
        <v>0</v>
      </c>
      <c r="G425" s="3">
        <f t="shared" ref="G425:H425" si="423">(E425/285)*100</f>
        <v>0.35087719298245612</v>
      </c>
      <c r="H425" s="3">
        <f t="shared" si="423"/>
        <v>0</v>
      </c>
    </row>
    <row r="426" spans="1:8" ht="14.25" customHeight="1" x14ac:dyDescent="0.3">
      <c r="A426" s="4" t="s">
        <v>78</v>
      </c>
      <c r="B426" s="3" t="s">
        <v>79</v>
      </c>
      <c r="C426" s="5">
        <v>145</v>
      </c>
      <c r="D426" s="3" t="s">
        <v>12</v>
      </c>
      <c r="E426" s="3">
        <v>0</v>
      </c>
      <c r="F426" s="3">
        <v>0</v>
      </c>
      <c r="G426" s="3">
        <f t="shared" ref="G426:H426" si="424">(E426/285)*100</f>
        <v>0</v>
      </c>
      <c r="H426" s="3">
        <f t="shared" si="424"/>
        <v>0</v>
      </c>
    </row>
    <row r="427" spans="1:8" ht="14.25" customHeight="1" x14ac:dyDescent="0.3">
      <c r="A427" s="4" t="s">
        <v>78</v>
      </c>
      <c r="B427" s="3" t="s">
        <v>79</v>
      </c>
      <c r="C427" s="5">
        <v>150</v>
      </c>
      <c r="D427" s="3" t="s">
        <v>12</v>
      </c>
      <c r="E427" s="3">
        <v>0</v>
      </c>
      <c r="F427" s="3">
        <v>0</v>
      </c>
      <c r="G427" s="3">
        <f t="shared" ref="G427:H427" si="425">(E427/285)*100</f>
        <v>0</v>
      </c>
      <c r="H427" s="3">
        <f t="shared" si="425"/>
        <v>0</v>
      </c>
    </row>
    <row r="428" spans="1:8" ht="14.25" customHeight="1" x14ac:dyDescent="0.3">
      <c r="A428" s="4" t="s">
        <v>78</v>
      </c>
      <c r="B428" s="3" t="s">
        <v>79</v>
      </c>
      <c r="C428" s="5">
        <v>155</v>
      </c>
      <c r="D428" s="3" t="s">
        <v>12</v>
      </c>
      <c r="E428" s="3">
        <v>0</v>
      </c>
      <c r="F428" s="3">
        <v>0</v>
      </c>
      <c r="G428" s="3">
        <f t="shared" ref="G428:H428" si="426">(E428/285)*100</f>
        <v>0</v>
      </c>
      <c r="H428" s="3">
        <f t="shared" si="426"/>
        <v>0</v>
      </c>
    </row>
    <row r="429" spans="1:8" ht="14.25" customHeight="1" x14ac:dyDescent="0.3">
      <c r="A429" s="4" t="s">
        <v>78</v>
      </c>
      <c r="B429" s="3" t="s">
        <v>79</v>
      </c>
      <c r="C429" s="5">
        <v>160</v>
      </c>
      <c r="D429" s="3" t="s">
        <v>12</v>
      </c>
      <c r="E429" s="3">
        <v>0</v>
      </c>
      <c r="F429" s="3">
        <v>0</v>
      </c>
      <c r="G429" s="3">
        <f t="shared" ref="G429:H429" si="427">(E429/285)*100</f>
        <v>0</v>
      </c>
      <c r="H429" s="3">
        <f t="shared" si="427"/>
        <v>0</v>
      </c>
    </row>
    <row r="430" spans="1:8" ht="14.25" customHeight="1" x14ac:dyDescent="0.3">
      <c r="A430" s="4" t="s">
        <v>78</v>
      </c>
      <c r="B430" s="3" t="s">
        <v>79</v>
      </c>
      <c r="C430" s="5">
        <v>165</v>
      </c>
      <c r="D430" s="3" t="s">
        <v>12</v>
      </c>
      <c r="E430" s="3">
        <v>0</v>
      </c>
      <c r="F430" s="3">
        <v>0</v>
      </c>
      <c r="G430" s="3">
        <f t="shared" ref="G430:H430" si="428">(E430/285)*100</f>
        <v>0</v>
      </c>
      <c r="H430" s="3">
        <f t="shared" si="428"/>
        <v>0</v>
      </c>
    </row>
    <row r="431" spans="1:8" ht="14.25" customHeight="1" x14ac:dyDescent="0.3">
      <c r="A431" s="4" t="s">
        <v>78</v>
      </c>
      <c r="B431" s="3" t="s">
        <v>79</v>
      </c>
      <c r="C431" s="5">
        <v>170</v>
      </c>
      <c r="D431" s="3" t="s">
        <v>12</v>
      </c>
      <c r="E431" s="3">
        <v>0</v>
      </c>
      <c r="F431" s="3">
        <v>0</v>
      </c>
      <c r="G431" s="3">
        <f t="shared" ref="G431:H431" si="429">(E431/285)*100</f>
        <v>0</v>
      </c>
      <c r="H431" s="3">
        <f t="shared" si="429"/>
        <v>0</v>
      </c>
    </row>
    <row r="432" spans="1:8" ht="14.25" customHeight="1" x14ac:dyDescent="0.3">
      <c r="A432" s="4" t="s">
        <v>78</v>
      </c>
      <c r="B432" s="3" t="s">
        <v>79</v>
      </c>
      <c r="C432" s="5">
        <v>175</v>
      </c>
      <c r="D432" s="3" t="s">
        <v>12</v>
      </c>
      <c r="E432" s="3">
        <v>0</v>
      </c>
      <c r="F432" s="3">
        <v>0</v>
      </c>
      <c r="G432" s="3">
        <f t="shared" ref="G432:H432" si="430">(E432/285)*100</f>
        <v>0</v>
      </c>
      <c r="H432" s="3">
        <f t="shared" si="430"/>
        <v>0</v>
      </c>
    </row>
    <row r="433" spans="1:8" ht="14.25" customHeight="1" x14ac:dyDescent="0.3">
      <c r="A433" s="4" t="s">
        <v>78</v>
      </c>
      <c r="B433" s="3" t="s">
        <v>79</v>
      </c>
      <c r="C433" s="5" t="s">
        <v>14</v>
      </c>
      <c r="D433" s="3" t="s">
        <v>12</v>
      </c>
      <c r="E433" s="3">
        <v>0</v>
      </c>
      <c r="F433" s="3">
        <v>0</v>
      </c>
      <c r="G433" s="3">
        <f t="shared" ref="G433:H433" si="431">(E433/285)*100</f>
        <v>0</v>
      </c>
      <c r="H433" s="3">
        <f t="shared" si="431"/>
        <v>0</v>
      </c>
    </row>
    <row r="434" spans="1:8" ht="14.25" customHeight="1" x14ac:dyDescent="0.3">
      <c r="A434" s="4" t="s">
        <v>80</v>
      </c>
      <c r="B434" s="4" t="s">
        <v>81</v>
      </c>
      <c r="C434" s="5">
        <v>5</v>
      </c>
      <c r="D434" s="3" t="s">
        <v>10</v>
      </c>
      <c r="E434" s="3">
        <v>0</v>
      </c>
      <c r="F434" s="3">
        <v>0</v>
      </c>
      <c r="G434" s="3">
        <f t="shared" ref="G434:H434" si="432">(E434/374)*100</f>
        <v>0</v>
      </c>
      <c r="H434" s="3">
        <f t="shared" si="432"/>
        <v>0</v>
      </c>
    </row>
    <row r="435" spans="1:8" ht="14.25" customHeight="1" x14ac:dyDescent="0.3">
      <c r="A435" s="4" t="s">
        <v>80</v>
      </c>
      <c r="B435" s="4" t="s">
        <v>81</v>
      </c>
      <c r="C435" s="5">
        <v>10</v>
      </c>
      <c r="D435" s="3" t="s">
        <v>10</v>
      </c>
      <c r="E435" s="3">
        <v>0</v>
      </c>
      <c r="F435" s="3">
        <v>0</v>
      </c>
      <c r="G435" s="3">
        <f t="shared" ref="G435:H435" si="433">(E435/374)*100</f>
        <v>0</v>
      </c>
      <c r="H435" s="3">
        <f t="shared" si="433"/>
        <v>0</v>
      </c>
    </row>
    <row r="436" spans="1:8" ht="14.25" customHeight="1" x14ac:dyDescent="0.3">
      <c r="A436" s="4" t="s">
        <v>80</v>
      </c>
      <c r="B436" s="4" t="s">
        <v>81</v>
      </c>
      <c r="C436" s="5">
        <v>15</v>
      </c>
      <c r="D436" s="3" t="s">
        <v>10</v>
      </c>
      <c r="E436" s="3">
        <v>3</v>
      </c>
      <c r="F436" s="3">
        <v>0</v>
      </c>
      <c r="G436" s="3">
        <f t="shared" ref="G436:H436" si="434">(E436/374)*100</f>
        <v>0.80213903743315518</v>
      </c>
      <c r="H436" s="3">
        <f t="shared" si="434"/>
        <v>0</v>
      </c>
    </row>
    <row r="437" spans="1:8" ht="14.25" customHeight="1" x14ac:dyDescent="0.3">
      <c r="A437" s="4" t="s">
        <v>80</v>
      </c>
      <c r="B437" s="4" t="s">
        <v>81</v>
      </c>
      <c r="C437" s="5">
        <v>20</v>
      </c>
      <c r="D437" s="3" t="s">
        <v>10</v>
      </c>
      <c r="E437" s="3">
        <v>18</v>
      </c>
      <c r="F437" s="3">
        <v>0</v>
      </c>
      <c r="G437" s="3">
        <f t="shared" ref="G437:H437" si="435">(E437/374)*100</f>
        <v>4.8128342245989302</v>
      </c>
      <c r="H437" s="3">
        <f t="shared" si="435"/>
        <v>0</v>
      </c>
    </row>
    <row r="438" spans="1:8" ht="14.25" customHeight="1" x14ac:dyDescent="0.3">
      <c r="A438" s="4" t="s">
        <v>80</v>
      </c>
      <c r="B438" s="4" t="s">
        <v>81</v>
      </c>
      <c r="C438" s="5">
        <v>25</v>
      </c>
      <c r="D438" s="3" t="s">
        <v>10</v>
      </c>
      <c r="E438" s="3">
        <v>45</v>
      </c>
      <c r="F438" s="3">
        <v>1</v>
      </c>
      <c r="G438" s="3">
        <f t="shared" ref="G438:H438" si="436">(E438/374)*100</f>
        <v>12.032085561497325</v>
      </c>
      <c r="H438" s="3">
        <f t="shared" si="436"/>
        <v>0.26737967914438499</v>
      </c>
    </row>
    <row r="439" spans="1:8" ht="14.25" customHeight="1" x14ac:dyDescent="0.3">
      <c r="A439" s="4" t="s">
        <v>80</v>
      </c>
      <c r="B439" s="4" t="s">
        <v>81</v>
      </c>
      <c r="C439" s="5">
        <v>30</v>
      </c>
      <c r="D439" s="3" t="s">
        <v>10</v>
      </c>
      <c r="E439" s="3">
        <v>54</v>
      </c>
      <c r="F439" s="3">
        <v>2</v>
      </c>
      <c r="G439" s="3">
        <f t="shared" ref="G439:H439" si="437">(E439/374)*100</f>
        <v>14.438502673796791</v>
      </c>
      <c r="H439" s="3">
        <f t="shared" si="437"/>
        <v>0.53475935828876997</v>
      </c>
    </row>
    <row r="440" spans="1:8" ht="14.25" customHeight="1" x14ac:dyDescent="0.3">
      <c r="A440" s="4" t="s">
        <v>80</v>
      </c>
      <c r="B440" s="4" t="s">
        <v>81</v>
      </c>
      <c r="C440" s="5">
        <v>35</v>
      </c>
      <c r="D440" s="3" t="s">
        <v>10</v>
      </c>
      <c r="E440" s="3">
        <v>49</v>
      </c>
      <c r="F440" s="3">
        <v>1</v>
      </c>
      <c r="G440" s="3">
        <f t="shared" ref="G440:H440" si="438">(E440/374)*100</f>
        <v>13.101604278074866</v>
      </c>
      <c r="H440" s="3">
        <f t="shared" si="438"/>
        <v>0.26737967914438499</v>
      </c>
    </row>
    <row r="441" spans="1:8" ht="14.25" customHeight="1" x14ac:dyDescent="0.3">
      <c r="A441" s="4" t="s">
        <v>80</v>
      </c>
      <c r="B441" s="4" t="s">
        <v>81</v>
      </c>
      <c r="C441" s="5">
        <v>40</v>
      </c>
      <c r="D441" s="3" t="s">
        <v>11</v>
      </c>
      <c r="E441" s="3">
        <v>29</v>
      </c>
      <c r="F441" s="3">
        <v>0</v>
      </c>
      <c r="G441" s="3">
        <f t="shared" ref="G441:H441" si="439">(E441/374)*100</f>
        <v>7.7540106951871666</v>
      </c>
      <c r="H441" s="3">
        <f t="shared" si="439"/>
        <v>0</v>
      </c>
    </row>
    <row r="442" spans="1:8" ht="14.25" customHeight="1" x14ac:dyDescent="0.3">
      <c r="A442" s="4" t="s">
        <v>80</v>
      </c>
      <c r="B442" s="4" t="s">
        <v>81</v>
      </c>
      <c r="C442" s="5">
        <v>45</v>
      </c>
      <c r="D442" s="3" t="s">
        <v>11</v>
      </c>
      <c r="E442" s="3">
        <v>16</v>
      </c>
      <c r="F442" s="3">
        <v>0</v>
      </c>
      <c r="G442" s="3">
        <f t="shared" ref="G442:H442" si="440">(E442/374)*100</f>
        <v>4.2780748663101598</v>
      </c>
      <c r="H442" s="3">
        <f t="shared" si="440"/>
        <v>0</v>
      </c>
    </row>
    <row r="443" spans="1:8" ht="14.25" customHeight="1" x14ac:dyDescent="0.3">
      <c r="A443" s="4" t="s">
        <v>80</v>
      </c>
      <c r="B443" s="4" t="s">
        <v>81</v>
      </c>
      <c r="C443" s="5">
        <v>50</v>
      </c>
      <c r="D443" s="3" t="s">
        <v>11</v>
      </c>
      <c r="E443" s="3">
        <v>0</v>
      </c>
      <c r="F443" s="3">
        <v>1</v>
      </c>
      <c r="G443" s="3">
        <f t="shared" ref="G443:H443" si="441">(E443/374)*100</f>
        <v>0</v>
      </c>
      <c r="H443" s="3">
        <f t="shared" si="441"/>
        <v>0.26737967914438499</v>
      </c>
    </row>
    <row r="444" spans="1:8" ht="14.25" customHeight="1" x14ac:dyDescent="0.3">
      <c r="A444" s="4" t="s">
        <v>80</v>
      </c>
      <c r="B444" s="4" t="s">
        <v>81</v>
      </c>
      <c r="C444" s="5">
        <v>55</v>
      </c>
      <c r="D444" s="3" t="s">
        <v>11</v>
      </c>
      <c r="E444" s="3">
        <v>1</v>
      </c>
      <c r="F444" s="3">
        <v>0</v>
      </c>
      <c r="G444" s="3">
        <f t="shared" ref="G444:H444" si="442">(E444/374)*100</f>
        <v>0.26737967914438499</v>
      </c>
      <c r="H444" s="3">
        <f t="shared" si="442"/>
        <v>0</v>
      </c>
    </row>
    <row r="445" spans="1:8" ht="14.25" customHeight="1" x14ac:dyDescent="0.3">
      <c r="A445" s="4" t="s">
        <v>80</v>
      </c>
      <c r="B445" s="4" t="s">
        <v>81</v>
      </c>
      <c r="C445" s="5">
        <v>60</v>
      </c>
      <c r="D445" s="3" t="s">
        <v>11</v>
      </c>
      <c r="E445" s="3">
        <v>5</v>
      </c>
      <c r="F445" s="3">
        <v>0</v>
      </c>
      <c r="G445" s="3">
        <f t="shared" ref="G445:H445" si="443">(E445/374)*100</f>
        <v>1.3368983957219251</v>
      </c>
      <c r="H445" s="3">
        <f t="shared" si="443"/>
        <v>0</v>
      </c>
    </row>
    <row r="446" spans="1:8" ht="14.25" customHeight="1" x14ac:dyDescent="0.3">
      <c r="A446" s="4" t="s">
        <v>80</v>
      </c>
      <c r="B446" s="4" t="s">
        <v>81</v>
      </c>
      <c r="C446" s="5">
        <v>65</v>
      </c>
      <c r="D446" s="3" t="s">
        <v>11</v>
      </c>
      <c r="E446" s="3">
        <v>4</v>
      </c>
      <c r="F446" s="3">
        <v>1</v>
      </c>
      <c r="G446" s="3">
        <f t="shared" ref="G446:H446" si="444">(E446/374)*100</f>
        <v>1.0695187165775399</v>
      </c>
      <c r="H446" s="3">
        <f t="shared" si="444"/>
        <v>0.26737967914438499</v>
      </c>
    </row>
    <row r="447" spans="1:8" ht="14.25" customHeight="1" x14ac:dyDescent="0.3">
      <c r="A447" s="4" t="s">
        <v>80</v>
      </c>
      <c r="B447" s="4" t="s">
        <v>81</v>
      </c>
      <c r="C447" s="5">
        <v>70</v>
      </c>
      <c r="D447" s="3" t="s">
        <v>11</v>
      </c>
      <c r="E447" s="3">
        <v>3</v>
      </c>
      <c r="F447" s="3">
        <v>1</v>
      </c>
      <c r="G447" s="3">
        <f t="shared" ref="G447:H447" si="445">(E447/374)*100</f>
        <v>0.80213903743315518</v>
      </c>
      <c r="H447" s="3">
        <f t="shared" si="445"/>
        <v>0.26737967914438499</v>
      </c>
    </row>
    <row r="448" spans="1:8" ht="14.25" customHeight="1" x14ac:dyDescent="0.3">
      <c r="A448" s="4" t="s">
        <v>80</v>
      </c>
      <c r="B448" s="4" t="s">
        <v>81</v>
      </c>
      <c r="C448" s="5">
        <v>75</v>
      </c>
      <c r="D448" s="3" t="s">
        <v>11</v>
      </c>
      <c r="E448" s="3">
        <v>12</v>
      </c>
      <c r="F448" s="3">
        <v>1</v>
      </c>
      <c r="G448" s="3">
        <f t="shared" ref="G448:H448" si="446">(E448/374)*100</f>
        <v>3.2085561497326207</v>
      </c>
      <c r="H448" s="3">
        <f t="shared" si="446"/>
        <v>0.26737967914438499</v>
      </c>
    </row>
    <row r="449" spans="1:8" ht="14.25" customHeight="1" x14ac:dyDescent="0.3">
      <c r="A449" s="4" t="s">
        <v>80</v>
      </c>
      <c r="B449" s="4" t="s">
        <v>81</v>
      </c>
      <c r="C449" s="5">
        <v>80</v>
      </c>
      <c r="D449" s="3" t="s">
        <v>12</v>
      </c>
      <c r="E449" s="3">
        <v>16</v>
      </c>
      <c r="F449" s="3">
        <v>3</v>
      </c>
      <c r="G449" s="3">
        <f t="shared" ref="G449:H449" si="447">(E449/374)*100</f>
        <v>4.2780748663101598</v>
      </c>
      <c r="H449" s="3">
        <f t="shared" si="447"/>
        <v>0.80213903743315518</v>
      </c>
    </row>
    <row r="450" spans="1:8" ht="14.25" customHeight="1" x14ac:dyDescent="0.3">
      <c r="A450" s="4" t="s">
        <v>80</v>
      </c>
      <c r="B450" s="4" t="s">
        <v>81</v>
      </c>
      <c r="C450" s="5">
        <v>85</v>
      </c>
      <c r="D450" s="3" t="s">
        <v>12</v>
      </c>
      <c r="E450" s="3">
        <v>17</v>
      </c>
      <c r="F450" s="3">
        <v>2</v>
      </c>
      <c r="G450" s="3">
        <f t="shared" ref="G450:H450" si="448">(E450/374)*100</f>
        <v>4.5454545454545459</v>
      </c>
      <c r="H450" s="3">
        <f t="shared" si="448"/>
        <v>0.53475935828876997</v>
      </c>
    </row>
    <row r="451" spans="1:8" ht="14.25" customHeight="1" x14ac:dyDescent="0.3">
      <c r="A451" s="4" t="s">
        <v>80</v>
      </c>
      <c r="B451" s="4" t="s">
        <v>81</v>
      </c>
      <c r="C451" s="5">
        <v>90</v>
      </c>
      <c r="D451" s="3" t="s">
        <v>12</v>
      </c>
      <c r="E451" s="3">
        <v>25</v>
      </c>
      <c r="F451" s="3">
        <v>0</v>
      </c>
      <c r="G451" s="3">
        <f t="shared" ref="G451:H451" si="449">(E451/374)*100</f>
        <v>6.6844919786096257</v>
      </c>
      <c r="H451" s="3">
        <f t="shared" si="449"/>
        <v>0</v>
      </c>
    </row>
    <row r="452" spans="1:8" ht="14.25" customHeight="1" x14ac:dyDescent="0.3">
      <c r="A452" s="4" t="s">
        <v>80</v>
      </c>
      <c r="B452" s="4" t="s">
        <v>81</v>
      </c>
      <c r="C452" s="5">
        <v>95</v>
      </c>
      <c r="D452" s="3" t="s">
        <v>12</v>
      </c>
      <c r="E452" s="3">
        <v>15</v>
      </c>
      <c r="F452" s="3">
        <v>2</v>
      </c>
      <c r="G452" s="3">
        <f t="shared" ref="G452:H452" si="450">(E452/374)*100</f>
        <v>4.0106951871657754</v>
      </c>
      <c r="H452" s="3">
        <f t="shared" si="450"/>
        <v>0.53475935828876997</v>
      </c>
    </row>
    <row r="453" spans="1:8" ht="14.25" customHeight="1" x14ac:dyDescent="0.3">
      <c r="A453" s="4" t="s">
        <v>80</v>
      </c>
      <c r="B453" s="4" t="s">
        <v>81</v>
      </c>
      <c r="C453" s="5">
        <v>100</v>
      </c>
      <c r="D453" s="3" t="s">
        <v>12</v>
      </c>
      <c r="E453" s="3">
        <v>15</v>
      </c>
      <c r="F453" s="3">
        <v>0</v>
      </c>
      <c r="G453" s="3">
        <f t="shared" ref="G453:H453" si="451">(E453/374)*100</f>
        <v>4.0106951871657754</v>
      </c>
      <c r="H453" s="3">
        <f t="shared" si="451"/>
        <v>0</v>
      </c>
    </row>
    <row r="454" spans="1:8" ht="14.25" customHeight="1" x14ac:dyDescent="0.3">
      <c r="A454" s="4" t="s">
        <v>80</v>
      </c>
      <c r="B454" s="4" t="s">
        <v>81</v>
      </c>
      <c r="C454" s="5">
        <v>105</v>
      </c>
      <c r="D454" s="3" t="s">
        <v>12</v>
      </c>
      <c r="E454" s="3">
        <v>10</v>
      </c>
      <c r="F454" s="3">
        <v>0</v>
      </c>
      <c r="G454" s="3">
        <f t="shared" ref="G454:H454" si="452">(E454/374)*100</f>
        <v>2.6737967914438503</v>
      </c>
      <c r="H454" s="3">
        <f t="shared" si="452"/>
        <v>0</v>
      </c>
    </row>
    <row r="455" spans="1:8" ht="14.25" customHeight="1" x14ac:dyDescent="0.3">
      <c r="A455" s="4" t="s">
        <v>80</v>
      </c>
      <c r="B455" s="4" t="s">
        <v>81</v>
      </c>
      <c r="C455" s="5">
        <v>110</v>
      </c>
      <c r="D455" s="3" t="s">
        <v>12</v>
      </c>
      <c r="E455" s="3">
        <v>4</v>
      </c>
      <c r="F455" s="3">
        <v>1</v>
      </c>
      <c r="G455" s="3">
        <f t="shared" ref="G455:H455" si="453">(E455/374)*100</f>
        <v>1.0695187165775399</v>
      </c>
      <c r="H455" s="3">
        <f t="shared" si="453"/>
        <v>0.26737967914438499</v>
      </c>
    </row>
    <row r="456" spans="1:8" ht="14.25" customHeight="1" x14ac:dyDescent="0.3">
      <c r="A456" s="4" t="s">
        <v>80</v>
      </c>
      <c r="B456" s="4" t="s">
        <v>81</v>
      </c>
      <c r="C456" s="5">
        <v>115</v>
      </c>
      <c r="D456" s="3" t="s">
        <v>12</v>
      </c>
      <c r="E456" s="3">
        <v>6</v>
      </c>
      <c r="F456" s="3">
        <v>1</v>
      </c>
      <c r="G456" s="3">
        <f t="shared" ref="G456:H456" si="454">(E456/374)*100</f>
        <v>1.6042780748663104</v>
      </c>
      <c r="H456" s="3">
        <f t="shared" si="454"/>
        <v>0.26737967914438499</v>
      </c>
    </row>
    <row r="457" spans="1:8" ht="14.25" customHeight="1" x14ac:dyDescent="0.3">
      <c r="A457" s="4" t="s">
        <v>80</v>
      </c>
      <c r="B457" s="4" t="s">
        <v>81</v>
      </c>
      <c r="C457" s="5">
        <v>120</v>
      </c>
      <c r="D457" s="3" t="s">
        <v>12</v>
      </c>
      <c r="E457" s="3">
        <v>3</v>
      </c>
      <c r="F457" s="3">
        <v>0</v>
      </c>
      <c r="G457" s="3">
        <f t="shared" ref="G457:H457" si="455">(E457/374)*100</f>
        <v>0.80213903743315518</v>
      </c>
      <c r="H457" s="3">
        <f t="shared" si="455"/>
        <v>0</v>
      </c>
    </row>
    <row r="458" spans="1:8" ht="14.25" customHeight="1" x14ac:dyDescent="0.3">
      <c r="A458" s="4" t="s">
        <v>80</v>
      </c>
      <c r="B458" s="4" t="s">
        <v>81</v>
      </c>
      <c r="C458" s="5">
        <v>125</v>
      </c>
      <c r="D458" s="3" t="s">
        <v>12</v>
      </c>
      <c r="E458" s="3">
        <v>2</v>
      </c>
      <c r="F458" s="3">
        <v>0</v>
      </c>
      <c r="G458" s="3">
        <f t="shared" ref="G458:H458" si="456">(E458/374)*100</f>
        <v>0.53475935828876997</v>
      </c>
      <c r="H458" s="3">
        <f t="shared" si="456"/>
        <v>0</v>
      </c>
    </row>
    <row r="459" spans="1:8" ht="14.25" customHeight="1" x14ac:dyDescent="0.3">
      <c r="A459" s="4" t="s">
        <v>80</v>
      </c>
      <c r="B459" s="4" t="s">
        <v>81</v>
      </c>
      <c r="C459" s="5">
        <v>130</v>
      </c>
      <c r="D459" s="3" t="s">
        <v>12</v>
      </c>
      <c r="E459" s="3">
        <v>2</v>
      </c>
      <c r="F459" s="3">
        <v>0</v>
      </c>
      <c r="G459" s="3">
        <f t="shared" ref="G459:H459" si="457">(E459/374)*100</f>
        <v>0.53475935828876997</v>
      </c>
      <c r="H459" s="3">
        <f t="shared" si="457"/>
        <v>0</v>
      </c>
    </row>
    <row r="460" spans="1:8" ht="14.25" customHeight="1" x14ac:dyDescent="0.3">
      <c r="A460" s="4" t="s">
        <v>80</v>
      </c>
      <c r="B460" s="4" t="s">
        <v>81</v>
      </c>
      <c r="C460" s="5">
        <v>135</v>
      </c>
      <c r="D460" s="3" t="s">
        <v>12</v>
      </c>
      <c r="E460" s="3">
        <v>2</v>
      </c>
      <c r="F460" s="3">
        <v>0</v>
      </c>
      <c r="G460" s="3">
        <f t="shared" ref="G460:H460" si="458">(E460/374)*100</f>
        <v>0.53475935828876997</v>
      </c>
      <c r="H460" s="3">
        <f t="shared" si="458"/>
        <v>0</v>
      </c>
    </row>
    <row r="461" spans="1:8" ht="14.25" customHeight="1" x14ac:dyDescent="0.3">
      <c r="A461" s="4" t="s">
        <v>80</v>
      </c>
      <c r="B461" s="4" t="s">
        <v>81</v>
      </c>
      <c r="C461" s="5">
        <v>140</v>
      </c>
      <c r="D461" s="3" t="s">
        <v>12</v>
      </c>
      <c r="E461" s="3">
        <v>1</v>
      </c>
      <c r="F461" s="3">
        <v>0</v>
      </c>
      <c r="G461" s="3">
        <f t="shared" ref="G461:H461" si="459">(E461/374)*100</f>
        <v>0.26737967914438499</v>
      </c>
      <c r="H461" s="3">
        <f t="shared" si="459"/>
        <v>0</v>
      </c>
    </row>
    <row r="462" spans="1:8" ht="14.25" customHeight="1" x14ac:dyDescent="0.3">
      <c r="A462" s="4" t="s">
        <v>80</v>
      </c>
      <c r="B462" s="4" t="s">
        <v>81</v>
      </c>
      <c r="C462" s="5">
        <v>145</v>
      </c>
      <c r="D462" s="3" t="s">
        <v>12</v>
      </c>
      <c r="E462" s="3">
        <v>0</v>
      </c>
      <c r="F462" s="3">
        <v>0</v>
      </c>
      <c r="G462" s="3">
        <f t="shared" ref="G462:H462" si="460">(E462/374)*100</f>
        <v>0</v>
      </c>
      <c r="H462" s="3">
        <f t="shared" si="460"/>
        <v>0</v>
      </c>
    </row>
    <row r="463" spans="1:8" ht="14.25" customHeight="1" x14ac:dyDescent="0.3">
      <c r="A463" s="4" t="s">
        <v>80</v>
      </c>
      <c r="B463" s="4" t="s">
        <v>81</v>
      </c>
      <c r="C463" s="5">
        <v>150</v>
      </c>
      <c r="D463" s="3" t="s">
        <v>12</v>
      </c>
      <c r="E463" s="3">
        <v>0</v>
      </c>
      <c r="F463" s="3">
        <v>0</v>
      </c>
      <c r="G463" s="3">
        <f t="shared" ref="G463:H463" si="461">(E463/374)*100</f>
        <v>0</v>
      </c>
      <c r="H463" s="3">
        <f t="shared" si="461"/>
        <v>0</v>
      </c>
    </row>
    <row r="464" spans="1:8" ht="14.25" customHeight="1" x14ac:dyDescent="0.3">
      <c r="A464" s="4" t="s">
        <v>80</v>
      </c>
      <c r="B464" s="4" t="s">
        <v>81</v>
      </c>
      <c r="C464" s="5">
        <v>155</v>
      </c>
      <c r="D464" s="3" t="s">
        <v>12</v>
      </c>
      <c r="E464" s="3">
        <v>0</v>
      </c>
      <c r="F464" s="3">
        <v>0</v>
      </c>
      <c r="G464" s="3">
        <f t="shared" ref="G464:H464" si="462">(E464/374)*100</f>
        <v>0</v>
      </c>
      <c r="H464" s="3">
        <f t="shared" si="462"/>
        <v>0</v>
      </c>
    </row>
    <row r="465" spans="1:8" ht="14.25" customHeight="1" x14ac:dyDescent="0.3">
      <c r="A465" s="4" t="s">
        <v>80</v>
      </c>
      <c r="B465" s="4" t="s">
        <v>81</v>
      </c>
      <c r="C465" s="5">
        <v>160</v>
      </c>
      <c r="D465" s="3" t="s">
        <v>12</v>
      </c>
      <c r="E465" s="3">
        <v>0</v>
      </c>
      <c r="F465" s="3">
        <v>0</v>
      </c>
      <c r="G465" s="3">
        <f t="shared" ref="G465:H465" si="463">(E465/374)*100</f>
        <v>0</v>
      </c>
      <c r="H465" s="3">
        <f t="shared" si="463"/>
        <v>0</v>
      </c>
    </row>
    <row r="466" spans="1:8" ht="14.25" customHeight="1" x14ac:dyDescent="0.3">
      <c r="A466" s="4" t="s">
        <v>80</v>
      </c>
      <c r="B466" s="4" t="s">
        <v>81</v>
      </c>
      <c r="C466" s="5">
        <v>165</v>
      </c>
      <c r="D466" s="3" t="s">
        <v>12</v>
      </c>
      <c r="E466" s="3">
        <v>0</v>
      </c>
      <c r="F466" s="3">
        <v>0</v>
      </c>
      <c r="G466" s="3">
        <f t="shared" ref="G466:H466" si="464">(E466/374)*100</f>
        <v>0</v>
      </c>
      <c r="H466" s="3">
        <f t="shared" si="464"/>
        <v>0</v>
      </c>
    </row>
    <row r="467" spans="1:8" ht="14.25" customHeight="1" x14ac:dyDescent="0.3">
      <c r="A467" s="4" t="s">
        <v>80</v>
      </c>
      <c r="B467" s="4" t="s">
        <v>81</v>
      </c>
      <c r="C467" s="5">
        <v>170</v>
      </c>
      <c r="D467" s="3" t="s">
        <v>12</v>
      </c>
      <c r="E467" s="3">
        <v>0</v>
      </c>
      <c r="F467" s="3">
        <v>0</v>
      </c>
      <c r="G467" s="3">
        <f t="shared" ref="G467:H467" si="465">(E467/374)*100</f>
        <v>0</v>
      </c>
      <c r="H467" s="3">
        <f t="shared" si="465"/>
        <v>0</v>
      </c>
    </row>
    <row r="468" spans="1:8" ht="14.25" customHeight="1" x14ac:dyDescent="0.3">
      <c r="A468" s="4" t="s">
        <v>80</v>
      </c>
      <c r="B468" s="4" t="s">
        <v>81</v>
      </c>
      <c r="C468" s="5">
        <v>175</v>
      </c>
      <c r="D468" s="3" t="s">
        <v>12</v>
      </c>
      <c r="E468" s="3">
        <v>0</v>
      </c>
      <c r="F468" s="3">
        <v>0</v>
      </c>
      <c r="G468" s="3">
        <f t="shared" ref="G468:H468" si="466">(E468/374)*100</f>
        <v>0</v>
      </c>
      <c r="H468" s="3">
        <f t="shared" si="466"/>
        <v>0</v>
      </c>
    </row>
    <row r="469" spans="1:8" ht="14.25" customHeight="1" x14ac:dyDescent="0.3">
      <c r="A469" s="4" t="s">
        <v>80</v>
      </c>
      <c r="B469" s="4" t="s">
        <v>81</v>
      </c>
      <c r="C469" s="5" t="s">
        <v>14</v>
      </c>
      <c r="D469" s="3" t="s">
        <v>12</v>
      </c>
      <c r="E469" s="3">
        <v>0</v>
      </c>
      <c r="F469" s="3">
        <v>0</v>
      </c>
      <c r="G469" s="3">
        <f t="shared" ref="G469:H469" si="467">(E469/374)*100</f>
        <v>0</v>
      </c>
      <c r="H469" s="3">
        <f t="shared" si="467"/>
        <v>0</v>
      </c>
    </row>
    <row r="470" spans="1:8" ht="14.25" customHeight="1" x14ac:dyDescent="0.3">
      <c r="A470" s="4" t="s">
        <v>82</v>
      </c>
      <c r="B470" s="4" t="s">
        <v>83</v>
      </c>
      <c r="C470" s="5">
        <v>5</v>
      </c>
      <c r="D470" s="3" t="s">
        <v>10</v>
      </c>
      <c r="E470" s="3">
        <v>0</v>
      </c>
      <c r="F470" s="3">
        <v>0</v>
      </c>
      <c r="G470" s="3">
        <f t="shared" ref="G470:H470" si="468">(E470/370)*100</f>
        <v>0</v>
      </c>
      <c r="H470" s="3">
        <f t="shared" si="468"/>
        <v>0</v>
      </c>
    </row>
    <row r="471" spans="1:8" ht="14.25" customHeight="1" x14ac:dyDescent="0.3">
      <c r="A471" s="4" t="s">
        <v>82</v>
      </c>
      <c r="B471" s="4" t="s">
        <v>83</v>
      </c>
      <c r="C471" s="5">
        <v>10</v>
      </c>
      <c r="D471" s="3" t="s">
        <v>10</v>
      </c>
      <c r="E471" s="3">
        <v>3</v>
      </c>
      <c r="F471" s="3">
        <v>0</v>
      </c>
      <c r="G471" s="3">
        <f t="shared" ref="G471:H471" si="469">(E471/370)*100</f>
        <v>0.81081081081081086</v>
      </c>
      <c r="H471" s="3">
        <f t="shared" si="469"/>
        <v>0</v>
      </c>
    </row>
    <row r="472" spans="1:8" ht="14.25" customHeight="1" x14ac:dyDescent="0.3">
      <c r="A472" s="4" t="s">
        <v>82</v>
      </c>
      <c r="B472" s="4" t="s">
        <v>83</v>
      </c>
      <c r="C472" s="5">
        <v>15</v>
      </c>
      <c r="D472" s="3" t="s">
        <v>10</v>
      </c>
      <c r="E472" s="3">
        <v>7</v>
      </c>
      <c r="F472" s="3">
        <v>0</v>
      </c>
      <c r="G472" s="3">
        <f t="shared" ref="G472:H472" si="470">(E472/370)*100</f>
        <v>1.8918918918918921</v>
      </c>
      <c r="H472" s="3">
        <f t="shared" si="470"/>
        <v>0</v>
      </c>
    </row>
    <row r="473" spans="1:8" ht="14.25" customHeight="1" x14ac:dyDescent="0.3">
      <c r="A473" s="4" t="s">
        <v>82</v>
      </c>
      <c r="B473" s="4" t="s">
        <v>83</v>
      </c>
      <c r="C473" s="5">
        <v>20</v>
      </c>
      <c r="D473" s="3" t="s">
        <v>10</v>
      </c>
      <c r="E473" s="3">
        <v>15</v>
      </c>
      <c r="F473" s="3">
        <v>3</v>
      </c>
      <c r="G473" s="3">
        <f t="shared" ref="G473:H473" si="471">(E473/370)*100</f>
        <v>4.0540540540540544</v>
      </c>
      <c r="H473" s="3">
        <f t="shared" si="471"/>
        <v>0.81081081081081086</v>
      </c>
    </row>
    <row r="474" spans="1:8" ht="14.25" customHeight="1" x14ac:dyDescent="0.3">
      <c r="A474" s="4" t="s">
        <v>82</v>
      </c>
      <c r="B474" s="4" t="s">
        <v>83</v>
      </c>
      <c r="C474" s="5">
        <v>25</v>
      </c>
      <c r="D474" s="3" t="s">
        <v>10</v>
      </c>
      <c r="E474" s="3">
        <v>37</v>
      </c>
      <c r="F474" s="3">
        <v>1</v>
      </c>
      <c r="G474" s="3">
        <f t="shared" ref="G474:H474" si="472">(E474/370)*100</f>
        <v>10</v>
      </c>
      <c r="H474" s="3">
        <f t="shared" si="472"/>
        <v>0.27027027027027029</v>
      </c>
    </row>
    <row r="475" spans="1:8" ht="14.25" customHeight="1" x14ac:dyDescent="0.3">
      <c r="A475" s="4" t="s">
        <v>82</v>
      </c>
      <c r="B475" s="4" t="s">
        <v>83</v>
      </c>
      <c r="C475" s="5">
        <v>30</v>
      </c>
      <c r="D475" s="3" t="s">
        <v>10</v>
      </c>
      <c r="E475" s="3">
        <v>52</v>
      </c>
      <c r="F475" s="3">
        <v>1</v>
      </c>
      <c r="G475" s="3">
        <f t="shared" ref="G475:H475" si="473">(E475/370)*100</f>
        <v>14.054054054054054</v>
      </c>
      <c r="H475" s="3">
        <f t="shared" si="473"/>
        <v>0.27027027027027029</v>
      </c>
    </row>
    <row r="476" spans="1:8" ht="14.25" customHeight="1" x14ac:dyDescent="0.3">
      <c r="A476" s="4" t="s">
        <v>82</v>
      </c>
      <c r="B476" s="4" t="s">
        <v>83</v>
      </c>
      <c r="C476" s="5">
        <v>35</v>
      </c>
      <c r="D476" s="3" t="s">
        <v>10</v>
      </c>
      <c r="E476" s="3">
        <v>39</v>
      </c>
      <c r="F476" s="3">
        <v>3</v>
      </c>
      <c r="G476" s="3">
        <f t="shared" ref="G476:H476" si="474">(E476/370)*100</f>
        <v>10.54054054054054</v>
      </c>
      <c r="H476" s="3">
        <f t="shared" si="474"/>
        <v>0.81081081081081086</v>
      </c>
    </row>
    <row r="477" spans="1:8" ht="14.25" customHeight="1" x14ac:dyDescent="0.3">
      <c r="A477" s="4" t="s">
        <v>82</v>
      </c>
      <c r="B477" s="4" t="s">
        <v>83</v>
      </c>
      <c r="C477" s="5">
        <v>40</v>
      </c>
      <c r="D477" s="3" t="s">
        <v>11</v>
      </c>
      <c r="E477" s="3">
        <v>25</v>
      </c>
      <c r="F477" s="3">
        <v>0</v>
      </c>
      <c r="G477" s="3">
        <f t="shared" ref="G477:H477" si="475">(E477/370)*100</f>
        <v>6.756756756756757</v>
      </c>
      <c r="H477" s="3">
        <f t="shared" si="475"/>
        <v>0</v>
      </c>
    </row>
    <row r="478" spans="1:8" ht="14.25" customHeight="1" x14ac:dyDescent="0.3">
      <c r="A478" s="4" t="s">
        <v>82</v>
      </c>
      <c r="B478" s="4" t="s">
        <v>83</v>
      </c>
      <c r="C478" s="5">
        <v>45</v>
      </c>
      <c r="D478" s="3" t="s">
        <v>11</v>
      </c>
      <c r="E478" s="3">
        <v>8</v>
      </c>
      <c r="F478" s="3">
        <v>0</v>
      </c>
      <c r="G478" s="3">
        <f t="shared" ref="G478:H478" si="476">(E478/370)*100</f>
        <v>2.1621621621621623</v>
      </c>
      <c r="H478" s="3">
        <f t="shared" si="476"/>
        <v>0</v>
      </c>
    </row>
    <row r="479" spans="1:8" ht="14.25" customHeight="1" x14ac:dyDescent="0.3">
      <c r="A479" s="4" t="s">
        <v>82</v>
      </c>
      <c r="B479" s="4" t="s">
        <v>83</v>
      </c>
      <c r="C479" s="5">
        <v>50</v>
      </c>
      <c r="D479" s="3" t="s">
        <v>11</v>
      </c>
      <c r="E479" s="3">
        <v>3</v>
      </c>
      <c r="F479" s="3">
        <v>1</v>
      </c>
      <c r="G479" s="3">
        <f t="shared" ref="G479:H479" si="477">(E479/370)*100</f>
        <v>0.81081081081081086</v>
      </c>
      <c r="H479" s="3">
        <f t="shared" si="477"/>
        <v>0.27027027027027029</v>
      </c>
    </row>
    <row r="480" spans="1:8" ht="14.25" customHeight="1" x14ac:dyDescent="0.3">
      <c r="A480" s="4" t="s">
        <v>82</v>
      </c>
      <c r="B480" s="4" t="s">
        <v>83</v>
      </c>
      <c r="C480" s="5">
        <v>55</v>
      </c>
      <c r="D480" s="3" t="s">
        <v>11</v>
      </c>
      <c r="E480" s="3">
        <v>3</v>
      </c>
      <c r="F480" s="3">
        <v>2</v>
      </c>
      <c r="G480" s="3">
        <f t="shared" ref="G480:H480" si="478">(E480/370)*100</f>
        <v>0.81081081081081086</v>
      </c>
      <c r="H480" s="3">
        <f t="shared" si="478"/>
        <v>0.54054054054054057</v>
      </c>
    </row>
    <row r="481" spans="1:8" ht="14.25" customHeight="1" x14ac:dyDescent="0.3">
      <c r="A481" s="4" t="s">
        <v>82</v>
      </c>
      <c r="B481" s="4" t="s">
        <v>83</v>
      </c>
      <c r="C481" s="5">
        <v>60</v>
      </c>
      <c r="D481" s="3" t="s">
        <v>11</v>
      </c>
      <c r="E481" s="3">
        <v>0</v>
      </c>
      <c r="F481" s="3">
        <v>1</v>
      </c>
      <c r="G481" s="3">
        <f t="shared" ref="G481:H481" si="479">(E481/370)*100</f>
        <v>0</v>
      </c>
      <c r="H481" s="3">
        <f t="shared" si="479"/>
        <v>0.27027027027027029</v>
      </c>
    </row>
    <row r="482" spans="1:8" ht="14.25" customHeight="1" x14ac:dyDescent="0.3">
      <c r="A482" s="4" t="s">
        <v>82</v>
      </c>
      <c r="B482" s="4" t="s">
        <v>83</v>
      </c>
      <c r="C482" s="5">
        <v>65</v>
      </c>
      <c r="D482" s="3" t="s">
        <v>11</v>
      </c>
      <c r="E482" s="3">
        <v>3</v>
      </c>
      <c r="F482" s="3">
        <v>2</v>
      </c>
      <c r="G482" s="3">
        <f t="shared" ref="G482:H482" si="480">(E482/370)*100</f>
        <v>0.81081081081081086</v>
      </c>
      <c r="H482" s="3">
        <f t="shared" si="480"/>
        <v>0.54054054054054057</v>
      </c>
    </row>
    <row r="483" spans="1:8" ht="14.25" customHeight="1" x14ac:dyDescent="0.3">
      <c r="A483" s="4" t="s">
        <v>82</v>
      </c>
      <c r="B483" s="4" t="s">
        <v>83</v>
      </c>
      <c r="C483" s="5">
        <v>70</v>
      </c>
      <c r="D483" s="3" t="s">
        <v>11</v>
      </c>
      <c r="E483" s="3">
        <v>7</v>
      </c>
      <c r="F483" s="3">
        <v>1</v>
      </c>
      <c r="G483" s="3">
        <f t="shared" ref="G483:H483" si="481">(E483/370)*100</f>
        <v>1.8918918918918921</v>
      </c>
      <c r="H483" s="3">
        <f t="shared" si="481"/>
        <v>0.27027027027027029</v>
      </c>
    </row>
    <row r="484" spans="1:8" ht="14.25" customHeight="1" x14ac:dyDescent="0.3">
      <c r="A484" s="4" t="s">
        <v>82</v>
      </c>
      <c r="B484" s="4" t="s">
        <v>83</v>
      </c>
      <c r="C484" s="5">
        <v>75</v>
      </c>
      <c r="D484" s="3" t="s">
        <v>11</v>
      </c>
      <c r="E484" s="3">
        <v>7</v>
      </c>
      <c r="F484" s="3">
        <v>1</v>
      </c>
      <c r="G484" s="3">
        <f t="shared" ref="G484:H484" si="482">(E484/370)*100</f>
        <v>1.8918918918918921</v>
      </c>
      <c r="H484" s="3">
        <f t="shared" si="482"/>
        <v>0.27027027027027029</v>
      </c>
    </row>
    <row r="485" spans="1:8" ht="14.25" customHeight="1" x14ac:dyDescent="0.3">
      <c r="A485" s="4" t="s">
        <v>82</v>
      </c>
      <c r="B485" s="4" t="s">
        <v>83</v>
      </c>
      <c r="C485" s="5">
        <v>80</v>
      </c>
      <c r="D485" s="3" t="s">
        <v>12</v>
      </c>
      <c r="E485" s="3">
        <v>15</v>
      </c>
      <c r="F485" s="3">
        <v>1</v>
      </c>
      <c r="G485" s="3">
        <f t="shared" ref="G485:H485" si="483">(E485/370)*100</f>
        <v>4.0540540540540544</v>
      </c>
      <c r="H485" s="3">
        <f t="shared" si="483"/>
        <v>0.27027027027027029</v>
      </c>
    </row>
    <row r="486" spans="1:8" ht="14.25" customHeight="1" x14ac:dyDescent="0.3">
      <c r="A486" s="4" t="s">
        <v>82</v>
      </c>
      <c r="B486" s="4" t="s">
        <v>83</v>
      </c>
      <c r="C486" s="5">
        <v>85</v>
      </c>
      <c r="D486" s="3" t="s">
        <v>12</v>
      </c>
      <c r="E486" s="3">
        <v>14</v>
      </c>
      <c r="F486" s="3">
        <v>3</v>
      </c>
      <c r="G486" s="3">
        <f t="shared" ref="G486:H486" si="484">(E486/370)*100</f>
        <v>3.7837837837837842</v>
      </c>
      <c r="H486" s="3">
        <f t="shared" si="484"/>
        <v>0.81081081081081086</v>
      </c>
    </row>
    <row r="487" spans="1:8" ht="14.25" customHeight="1" x14ac:dyDescent="0.3">
      <c r="A487" s="4" t="s">
        <v>82</v>
      </c>
      <c r="B487" s="4" t="s">
        <v>83</v>
      </c>
      <c r="C487" s="5">
        <v>90</v>
      </c>
      <c r="D487" s="3" t="s">
        <v>12</v>
      </c>
      <c r="E487" s="3">
        <v>20</v>
      </c>
      <c r="F487" s="3">
        <v>2</v>
      </c>
      <c r="G487" s="3">
        <f t="shared" ref="G487:H487" si="485">(E487/370)*100</f>
        <v>5.4054054054054053</v>
      </c>
      <c r="H487" s="3">
        <f t="shared" si="485"/>
        <v>0.54054054054054057</v>
      </c>
    </row>
    <row r="488" spans="1:8" ht="14.25" customHeight="1" x14ac:dyDescent="0.3">
      <c r="A488" s="4" t="s">
        <v>82</v>
      </c>
      <c r="B488" s="4" t="s">
        <v>83</v>
      </c>
      <c r="C488" s="5">
        <v>95</v>
      </c>
      <c r="D488" s="3" t="s">
        <v>12</v>
      </c>
      <c r="E488" s="3">
        <v>23</v>
      </c>
      <c r="F488" s="3">
        <v>0</v>
      </c>
      <c r="G488" s="3">
        <f t="shared" ref="G488:H488" si="486">(E488/370)*100</f>
        <v>6.2162162162162167</v>
      </c>
      <c r="H488" s="3">
        <f t="shared" si="486"/>
        <v>0</v>
      </c>
    </row>
    <row r="489" spans="1:8" ht="14.25" customHeight="1" x14ac:dyDescent="0.3">
      <c r="A489" s="4" t="s">
        <v>82</v>
      </c>
      <c r="B489" s="4" t="s">
        <v>83</v>
      </c>
      <c r="C489" s="5">
        <v>100</v>
      </c>
      <c r="D489" s="3" t="s">
        <v>12</v>
      </c>
      <c r="E489" s="3">
        <v>20</v>
      </c>
      <c r="F489" s="3">
        <v>2</v>
      </c>
      <c r="G489" s="3">
        <f t="shared" ref="G489:H489" si="487">(E489/370)*100</f>
        <v>5.4054054054054053</v>
      </c>
      <c r="H489" s="3">
        <f t="shared" si="487"/>
        <v>0.54054054054054057</v>
      </c>
    </row>
    <row r="490" spans="1:8" ht="14.25" customHeight="1" x14ac:dyDescent="0.3">
      <c r="A490" s="4" t="s">
        <v>82</v>
      </c>
      <c r="B490" s="4" t="s">
        <v>83</v>
      </c>
      <c r="C490" s="5">
        <v>105</v>
      </c>
      <c r="D490" s="3" t="s">
        <v>12</v>
      </c>
      <c r="E490" s="3">
        <v>17</v>
      </c>
      <c r="F490" s="3">
        <v>1</v>
      </c>
      <c r="G490" s="3">
        <f t="shared" ref="G490:H490" si="488">(E490/370)*100</f>
        <v>4.5945945945945947</v>
      </c>
      <c r="H490" s="3">
        <f t="shared" si="488"/>
        <v>0.27027027027027029</v>
      </c>
    </row>
    <row r="491" spans="1:8" ht="14.25" customHeight="1" x14ac:dyDescent="0.3">
      <c r="A491" s="4" t="s">
        <v>82</v>
      </c>
      <c r="B491" s="4" t="s">
        <v>83</v>
      </c>
      <c r="C491" s="5">
        <v>110</v>
      </c>
      <c r="D491" s="3" t="s">
        <v>12</v>
      </c>
      <c r="E491" s="3">
        <v>10</v>
      </c>
      <c r="F491" s="3">
        <v>0</v>
      </c>
      <c r="G491" s="3">
        <f t="shared" ref="G491:H491" si="489">(E491/370)*100</f>
        <v>2.7027027027027026</v>
      </c>
      <c r="H491" s="3">
        <f t="shared" si="489"/>
        <v>0</v>
      </c>
    </row>
    <row r="492" spans="1:8" ht="14.25" customHeight="1" x14ac:dyDescent="0.3">
      <c r="A492" s="4" t="s">
        <v>82</v>
      </c>
      <c r="B492" s="4" t="s">
        <v>83</v>
      </c>
      <c r="C492" s="5">
        <v>115</v>
      </c>
      <c r="D492" s="3" t="s">
        <v>12</v>
      </c>
      <c r="E492" s="3">
        <v>5</v>
      </c>
      <c r="F492" s="3">
        <v>0</v>
      </c>
      <c r="G492" s="3">
        <f t="shared" ref="G492:H492" si="490">(E492/370)*100</f>
        <v>1.3513513513513513</v>
      </c>
      <c r="H492" s="3">
        <f t="shared" si="490"/>
        <v>0</v>
      </c>
    </row>
    <row r="493" spans="1:8" ht="14.25" customHeight="1" x14ac:dyDescent="0.3">
      <c r="A493" s="4" t="s">
        <v>82</v>
      </c>
      <c r="B493" s="4" t="s">
        <v>83</v>
      </c>
      <c r="C493" s="5">
        <v>120</v>
      </c>
      <c r="D493" s="3" t="s">
        <v>12</v>
      </c>
      <c r="E493" s="3">
        <v>4</v>
      </c>
      <c r="F493" s="3">
        <v>0</v>
      </c>
      <c r="G493" s="3">
        <f t="shared" ref="G493:H493" si="491">(E493/370)*100</f>
        <v>1.0810810810810811</v>
      </c>
      <c r="H493" s="3">
        <f t="shared" si="491"/>
        <v>0</v>
      </c>
    </row>
    <row r="494" spans="1:8" ht="14.25" customHeight="1" x14ac:dyDescent="0.3">
      <c r="A494" s="4" t="s">
        <v>82</v>
      </c>
      <c r="B494" s="4" t="s">
        <v>83</v>
      </c>
      <c r="C494" s="5">
        <v>125</v>
      </c>
      <c r="D494" s="3" t="s">
        <v>12</v>
      </c>
      <c r="E494" s="3">
        <v>1</v>
      </c>
      <c r="F494" s="3">
        <v>0</v>
      </c>
      <c r="G494" s="3">
        <f t="shared" ref="G494:H494" si="492">(E494/370)*100</f>
        <v>0.27027027027027029</v>
      </c>
      <c r="H494" s="3">
        <f t="shared" si="492"/>
        <v>0</v>
      </c>
    </row>
    <row r="495" spans="1:8" ht="14.25" customHeight="1" x14ac:dyDescent="0.3">
      <c r="A495" s="4" t="s">
        <v>82</v>
      </c>
      <c r="B495" s="4" t="s">
        <v>83</v>
      </c>
      <c r="C495" s="5">
        <v>130</v>
      </c>
      <c r="D495" s="3" t="s">
        <v>12</v>
      </c>
      <c r="E495" s="3">
        <v>3</v>
      </c>
      <c r="F495" s="3">
        <v>0</v>
      </c>
      <c r="G495" s="3">
        <f t="shared" ref="G495:H495" si="493">(E495/370)*100</f>
        <v>0.81081081081081086</v>
      </c>
      <c r="H495" s="3">
        <f t="shared" si="493"/>
        <v>0</v>
      </c>
    </row>
    <row r="496" spans="1:8" ht="14.25" customHeight="1" x14ac:dyDescent="0.3">
      <c r="A496" s="4" t="s">
        <v>82</v>
      </c>
      <c r="B496" s="4" t="s">
        <v>83</v>
      </c>
      <c r="C496" s="5">
        <v>135</v>
      </c>
      <c r="D496" s="3" t="s">
        <v>12</v>
      </c>
      <c r="E496" s="3">
        <v>1</v>
      </c>
      <c r="F496" s="3">
        <v>1</v>
      </c>
      <c r="G496" s="3">
        <f t="shared" ref="G496:H496" si="494">(E496/370)*100</f>
        <v>0.27027027027027029</v>
      </c>
      <c r="H496" s="3">
        <f t="shared" si="494"/>
        <v>0.27027027027027029</v>
      </c>
    </row>
    <row r="497" spans="1:8" ht="14.25" customHeight="1" x14ac:dyDescent="0.3">
      <c r="A497" s="4" t="s">
        <v>82</v>
      </c>
      <c r="B497" s="4" t="s">
        <v>83</v>
      </c>
      <c r="C497" s="5">
        <v>140</v>
      </c>
      <c r="D497" s="3" t="s">
        <v>12</v>
      </c>
      <c r="E497" s="3">
        <v>1</v>
      </c>
      <c r="F497" s="3">
        <v>1</v>
      </c>
      <c r="G497" s="3">
        <f t="shared" ref="G497:H497" si="495">(E497/370)*100</f>
        <v>0.27027027027027029</v>
      </c>
      <c r="H497" s="3">
        <f t="shared" si="495"/>
        <v>0.27027027027027029</v>
      </c>
    </row>
    <row r="498" spans="1:8" ht="14.25" customHeight="1" x14ac:dyDescent="0.3">
      <c r="A498" s="4" t="s">
        <v>82</v>
      </c>
      <c r="B498" s="4" t="s">
        <v>83</v>
      </c>
      <c r="C498" s="5">
        <v>145</v>
      </c>
      <c r="D498" s="3" t="s">
        <v>12</v>
      </c>
      <c r="E498" s="3">
        <v>0</v>
      </c>
      <c r="F498" s="3">
        <v>0</v>
      </c>
      <c r="G498" s="3">
        <f t="shared" ref="G498:H498" si="496">(E498/370)*100</f>
        <v>0</v>
      </c>
      <c r="H498" s="3">
        <f t="shared" si="496"/>
        <v>0</v>
      </c>
    </row>
    <row r="499" spans="1:8" ht="14.25" customHeight="1" x14ac:dyDescent="0.3">
      <c r="A499" s="4" t="s">
        <v>82</v>
      </c>
      <c r="B499" s="4" t="s">
        <v>83</v>
      </c>
      <c r="C499" s="5">
        <v>150</v>
      </c>
      <c r="D499" s="3" t="s">
        <v>12</v>
      </c>
      <c r="E499" s="3">
        <v>0</v>
      </c>
      <c r="F499" s="3">
        <v>0</v>
      </c>
      <c r="G499" s="3">
        <f t="shared" ref="G499:H499" si="497">(E499/370)*100</f>
        <v>0</v>
      </c>
      <c r="H499" s="3">
        <f t="shared" si="497"/>
        <v>0</v>
      </c>
    </row>
    <row r="500" spans="1:8" ht="14.25" customHeight="1" x14ac:dyDescent="0.3">
      <c r="A500" s="4" t="s">
        <v>82</v>
      </c>
      <c r="B500" s="4" t="s">
        <v>83</v>
      </c>
      <c r="C500" s="5">
        <v>155</v>
      </c>
      <c r="D500" s="3" t="s">
        <v>12</v>
      </c>
      <c r="E500" s="3">
        <v>0</v>
      </c>
      <c r="F500" s="3">
        <v>0</v>
      </c>
      <c r="G500" s="3">
        <f t="shared" ref="G500:H500" si="498">(E500/370)*100</f>
        <v>0</v>
      </c>
      <c r="H500" s="3">
        <f t="shared" si="498"/>
        <v>0</v>
      </c>
    </row>
    <row r="501" spans="1:8" ht="14.25" customHeight="1" x14ac:dyDescent="0.3">
      <c r="A501" s="4" t="s">
        <v>82</v>
      </c>
      <c r="B501" s="4" t="s">
        <v>83</v>
      </c>
      <c r="C501" s="5">
        <v>160</v>
      </c>
      <c r="D501" s="3" t="s">
        <v>12</v>
      </c>
      <c r="E501" s="3">
        <v>0</v>
      </c>
      <c r="F501" s="3">
        <v>0</v>
      </c>
      <c r="G501" s="3">
        <f t="shared" ref="G501:H501" si="499">(E501/370)*100</f>
        <v>0</v>
      </c>
      <c r="H501" s="3">
        <f t="shared" si="499"/>
        <v>0</v>
      </c>
    </row>
    <row r="502" spans="1:8" ht="14.25" customHeight="1" x14ac:dyDescent="0.3">
      <c r="A502" s="4" t="s">
        <v>82</v>
      </c>
      <c r="B502" s="4" t="s">
        <v>83</v>
      </c>
      <c r="C502" s="5">
        <v>165</v>
      </c>
      <c r="D502" s="3" t="s">
        <v>12</v>
      </c>
      <c r="E502" s="3">
        <v>0</v>
      </c>
      <c r="F502" s="3">
        <v>0</v>
      </c>
      <c r="G502" s="3">
        <f t="shared" ref="G502:H502" si="500">(E502/370)*100</f>
        <v>0</v>
      </c>
      <c r="H502" s="3">
        <f t="shared" si="500"/>
        <v>0</v>
      </c>
    </row>
    <row r="503" spans="1:8" ht="14.25" customHeight="1" x14ac:dyDescent="0.3">
      <c r="A503" s="4" t="s">
        <v>82</v>
      </c>
      <c r="B503" s="4" t="s">
        <v>83</v>
      </c>
      <c r="C503" s="5">
        <v>170</v>
      </c>
      <c r="D503" s="3" t="s">
        <v>12</v>
      </c>
      <c r="E503" s="3">
        <v>0</v>
      </c>
      <c r="F503" s="3">
        <v>0</v>
      </c>
      <c r="G503" s="3">
        <f t="shared" ref="G503:H503" si="501">(E503/370)*100</f>
        <v>0</v>
      </c>
      <c r="H503" s="3">
        <f t="shared" si="501"/>
        <v>0</v>
      </c>
    </row>
    <row r="504" spans="1:8" ht="14.25" customHeight="1" x14ac:dyDescent="0.3">
      <c r="A504" s="4" t="s">
        <v>82</v>
      </c>
      <c r="B504" s="4" t="s">
        <v>83</v>
      </c>
      <c r="C504" s="5">
        <v>175</v>
      </c>
      <c r="D504" s="3" t="s">
        <v>12</v>
      </c>
      <c r="E504" s="3">
        <v>0</v>
      </c>
      <c r="F504" s="3">
        <v>0</v>
      </c>
      <c r="G504" s="3">
        <f t="shared" ref="G504:H504" si="502">(E504/370)*100</f>
        <v>0</v>
      </c>
      <c r="H504" s="3">
        <f t="shared" si="502"/>
        <v>0</v>
      </c>
    </row>
    <row r="505" spans="1:8" ht="14.25" customHeight="1" x14ac:dyDescent="0.3">
      <c r="A505" s="4" t="s">
        <v>82</v>
      </c>
      <c r="B505" s="4" t="s">
        <v>83</v>
      </c>
      <c r="C505" s="5" t="s">
        <v>14</v>
      </c>
      <c r="D505" s="3" t="s">
        <v>12</v>
      </c>
      <c r="E505" s="3">
        <v>0</v>
      </c>
      <c r="F505" s="3">
        <v>0</v>
      </c>
      <c r="G505" s="3">
        <f t="shared" ref="G505:H505" si="503">(E505/370)*100</f>
        <v>0</v>
      </c>
      <c r="H505" s="3">
        <f t="shared" si="503"/>
        <v>0</v>
      </c>
    </row>
    <row r="506" spans="1:8" ht="14.25" customHeight="1" x14ac:dyDescent="0.3">
      <c r="A506" s="4" t="s">
        <v>84</v>
      </c>
      <c r="B506" s="4" t="s">
        <v>85</v>
      </c>
      <c r="C506" s="5">
        <v>5</v>
      </c>
      <c r="D506" s="3" t="s">
        <v>10</v>
      </c>
      <c r="E506" s="3">
        <v>0</v>
      </c>
      <c r="F506" s="3">
        <v>0</v>
      </c>
      <c r="G506" s="3">
        <f t="shared" ref="G506:H506" si="504">(E506/438)*100</f>
        <v>0</v>
      </c>
      <c r="H506" s="3">
        <f t="shared" si="504"/>
        <v>0</v>
      </c>
    </row>
    <row r="507" spans="1:8" ht="14.25" customHeight="1" x14ac:dyDescent="0.3">
      <c r="A507" s="4" t="s">
        <v>84</v>
      </c>
      <c r="B507" s="4" t="s">
        <v>85</v>
      </c>
      <c r="C507" s="5">
        <v>10</v>
      </c>
      <c r="D507" s="3" t="s">
        <v>10</v>
      </c>
      <c r="E507" s="3">
        <v>0</v>
      </c>
      <c r="F507" s="3">
        <v>0</v>
      </c>
      <c r="G507" s="3">
        <f t="shared" ref="G507:H507" si="505">(E507/438)*100</f>
        <v>0</v>
      </c>
      <c r="H507" s="3">
        <f t="shared" si="505"/>
        <v>0</v>
      </c>
    </row>
    <row r="508" spans="1:8" ht="14.25" customHeight="1" x14ac:dyDescent="0.3">
      <c r="A508" s="4" t="s">
        <v>84</v>
      </c>
      <c r="B508" s="4" t="s">
        <v>85</v>
      </c>
      <c r="C508" s="5">
        <v>15</v>
      </c>
      <c r="D508" s="3" t="s">
        <v>10</v>
      </c>
      <c r="E508" s="3">
        <v>2</v>
      </c>
      <c r="F508" s="3">
        <v>1</v>
      </c>
      <c r="G508" s="3">
        <f t="shared" ref="G508:H508" si="506">(E508/438)*100</f>
        <v>0.45662100456621002</v>
      </c>
      <c r="H508" s="3">
        <f t="shared" si="506"/>
        <v>0.22831050228310501</v>
      </c>
    </row>
    <row r="509" spans="1:8" ht="14.25" customHeight="1" x14ac:dyDescent="0.3">
      <c r="A509" s="4" t="s">
        <v>84</v>
      </c>
      <c r="B509" s="4" t="s">
        <v>85</v>
      </c>
      <c r="C509" s="5">
        <v>20</v>
      </c>
      <c r="D509" s="3" t="s">
        <v>10</v>
      </c>
      <c r="E509" s="3">
        <v>24</v>
      </c>
      <c r="F509" s="3">
        <v>5</v>
      </c>
      <c r="G509" s="3">
        <f t="shared" ref="G509:H509" si="507">(E509/438)*100</f>
        <v>5.4794520547945202</v>
      </c>
      <c r="H509" s="3">
        <f t="shared" si="507"/>
        <v>1.1415525114155249</v>
      </c>
    </row>
    <row r="510" spans="1:8" ht="14.25" customHeight="1" x14ac:dyDescent="0.3">
      <c r="A510" s="4" t="s">
        <v>84</v>
      </c>
      <c r="B510" s="4" t="s">
        <v>85</v>
      </c>
      <c r="C510" s="5">
        <v>25</v>
      </c>
      <c r="D510" s="3" t="s">
        <v>10</v>
      </c>
      <c r="E510" s="3">
        <v>50</v>
      </c>
      <c r="F510" s="3">
        <v>2</v>
      </c>
      <c r="G510" s="3">
        <f t="shared" ref="G510:H510" si="508">(E510/438)*100</f>
        <v>11.415525114155251</v>
      </c>
      <c r="H510" s="3">
        <f t="shared" si="508"/>
        <v>0.45662100456621002</v>
      </c>
    </row>
    <row r="511" spans="1:8" ht="14.25" customHeight="1" x14ac:dyDescent="0.3">
      <c r="A511" s="4" t="s">
        <v>84</v>
      </c>
      <c r="B511" s="4" t="s">
        <v>85</v>
      </c>
      <c r="C511" s="5">
        <v>30</v>
      </c>
      <c r="D511" s="3" t="s">
        <v>10</v>
      </c>
      <c r="E511" s="3">
        <v>57</v>
      </c>
      <c r="F511" s="3">
        <v>9</v>
      </c>
      <c r="G511" s="3">
        <f t="shared" ref="G511:H511" si="509">(E511/438)*100</f>
        <v>13.013698630136986</v>
      </c>
      <c r="H511" s="3">
        <f t="shared" si="509"/>
        <v>2.054794520547945</v>
      </c>
    </row>
    <row r="512" spans="1:8" ht="14.25" customHeight="1" x14ac:dyDescent="0.3">
      <c r="A512" s="4" t="s">
        <v>84</v>
      </c>
      <c r="B512" s="4" t="s">
        <v>85</v>
      </c>
      <c r="C512" s="5">
        <v>35</v>
      </c>
      <c r="D512" s="3" t="s">
        <v>10</v>
      </c>
      <c r="E512" s="3">
        <v>68</v>
      </c>
      <c r="F512" s="3">
        <v>2</v>
      </c>
      <c r="G512" s="3">
        <f t="shared" ref="G512:H512" si="510">(E512/438)*100</f>
        <v>15.52511415525114</v>
      </c>
      <c r="H512" s="3">
        <f t="shared" si="510"/>
        <v>0.45662100456621002</v>
      </c>
    </row>
    <row r="513" spans="1:8" ht="14.25" customHeight="1" x14ac:dyDescent="0.3">
      <c r="A513" s="4" t="s">
        <v>84</v>
      </c>
      <c r="B513" s="4" t="s">
        <v>85</v>
      </c>
      <c r="C513" s="5">
        <v>40</v>
      </c>
      <c r="D513" s="3" t="s">
        <v>11</v>
      </c>
      <c r="E513" s="3">
        <v>30</v>
      </c>
      <c r="F513" s="3">
        <v>1</v>
      </c>
      <c r="G513" s="3">
        <f t="shared" ref="G513:H513" si="511">(E513/438)*100</f>
        <v>6.8493150684931505</v>
      </c>
      <c r="H513" s="3">
        <f t="shared" si="511"/>
        <v>0.22831050228310501</v>
      </c>
    </row>
    <row r="514" spans="1:8" ht="14.25" customHeight="1" x14ac:dyDescent="0.3">
      <c r="A514" s="4" t="s">
        <v>84</v>
      </c>
      <c r="B514" s="4" t="s">
        <v>85</v>
      </c>
      <c r="C514" s="5">
        <v>45</v>
      </c>
      <c r="D514" s="3" t="s">
        <v>11</v>
      </c>
      <c r="E514" s="3">
        <v>15</v>
      </c>
      <c r="F514" s="3">
        <v>1</v>
      </c>
      <c r="G514" s="3">
        <f t="shared" ref="G514:H514" si="512">(E514/438)*100</f>
        <v>3.4246575342465753</v>
      </c>
      <c r="H514" s="3">
        <f t="shared" si="512"/>
        <v>0.22831050228310501</v>
      </c>
    </row>
    <row r="515" spans="1:8" ht="14.25" customHeight="1" x14ac:dyDescent="0.3">
      <c r="A515" s="4" t="s">
        <v>84</v>
      </c>
      <c r="B515" s="4" t="s">
        <v>85</v>
      </c>
      <c r="C515" s="5">
        <v>50</v>
      </c>
      <c r="D515" s="3" t="s">
        <v>11</v>
      </c>
      <c r="E515" s="3">
        <v>3</v>
      </c>
      <c r="F515" s="3">
        <v>0</v>
      </c>
      <c r="G515" s="3">
        <f t="shared" ref="G515:H515" si="513">(E515/438)*100</f>
        <v>0.68493150684931503</v>
      </c>
      <c r="H515" s="3">
        <f t="shared" si="513"/>
        <v>0</v>
      </c>
    </row>
    <row r="516" spans="1:8" ht="14.25" customHeight="1" x14ac:dyDescent="0.3">
      <c r="A516" s="4" t="s">
        <v>84</v>
      </c>
      <c r="B516" s="4" t="s">
        <v>85</v>
      </c>
      <c r="C516" s="5">
        <v>55</v>
      </c>
      <c r="D516" s="3" t="s">
        <v>11</v>
      </c>
      <c r="E516" s="3">
        <v>4</v>
      </c>
      <c r="F516" s="3">
        <v>0</v>
      </c>
      <c r="G516" s="3">
        <f t="shared" ref="G516:H516" si="514">(E516/438)*100</f>
        <v>0.91324200913242004</v>
      </c>
      <c r="H516" s="3">
        <f t="shared" si="514"/>
        <v>0</v>
      </c>
    </row>
    <row r="517" spans="1:8" ht="14.25" customHeight="1" x14ac:dyDescent="0.3">
      <c r="A517" s="4" t="s">
        <v>84</v>
      </c>
      <c r="B517" s="4" t="s">
        <v>85</v>
      </c>
      <c r="C517" s="5">
        <v>60</v>
      </c>
      <c r="D517" s="3" t="s">
        <v>11</v>
      </c>
      <c r="E517" s="3">
        <v>2</v>
      </c>
      <c r="F517" s="3">
        <v>0</v>
      </c>
      <c r="G517" s="3">
        <f t="shared" ref="G517:H517" si="515">(E517/438)*100</f>
        <v>0.45662100456621002</v>
      </c>
      <c r="H517" s="3">
        <f t="shared" si="515"/>
        <v>0</v>
      </c>
    </row>
    <row r="518" spans="1:8" ht="14.25" customHeight="1" x14ac:dyDescent="0.3">
      <c r="A518" s="4" t="s">
        <v>84</v>
      </c>
      <c r="B518" s="4" t="s">
        <v>85</v>
      </c>
      <c r="C518" s="5">
        <v>65</v>
      </c>
      <c r="D518" s="3" t="s">
        <v>11</v>
      </c>
      <c r="E518" s="3">
        <v>4</v>
      </c>
      <c r="F518" s="3">
        <v>1</v>
      </c>
      <c r="G518" s="3">
        <f t="shared" ref="G518:H518" si="516">(E518/438)*100</f>
        <v>0.91324200913242004</v>
      </c>
      <c r="H518" s="3">
        <f t="shared" si="516"/>
        <v>0.22831050228310501</v>
      </c>
    </row>
    <row r="519" spans="1:8" ht="14.25" customHeight="1" x14ac:dyDescent="0.3">
      <c r="A519" s="4" t="s">
        <v>84</v>
      </c>
      <c r="B519" s="4" t="s">
        <v>85</v>
      </c>
      <c r="C519" s="5">
        <v>70</v>
      </c>
      <c r="D519" s="3" t="s">
        <v>11</v>
      </c>
      <c r="E519" s="3">
        <v>8</v>
      </c>
      <c r="F519" s="3">
        <v>3</v>
      </c>
      <c r="G519" s="3">
        <f t="shared" ref="G519:H519" si="517">(E519/438)*100</f>
        <v>1.8264840182648401</v>
      </c>
      <c r="H519" s="3">
        <f t="shared" si="517"/>
        <v>0.68493150684931503</v>
      </c>
    </row>
    <row r="520" spans="1:8" ht="14.25" customHeight="1" x14ac:dyDescent="0.3">
      <c r="A520" s="4" t="s">
        <v>84</v>
      </c>
      <c r="B520" s="4" t="s">
        <v>85</v>
      </c>
      <c r="C520" s="5">
        <v>75</v>
      </c>
      <c r="D520" s="3" t="s">
        <v>11</v>
      </c>
      <c r="E520" s="3">
        <v>20</v>
      </c>
      <c r="F520" s="3">
        <v>1</v>
      </c>
      <c r="G520" s="3">
        <f t="shared" ref="G520:H520" si="518">(E520/438)*100</f>
        <v>4.5662100456620998</v>
      </c>
      <c r="H520" s="3">
        <f t="shared" si="518"/>
        <v>0.22831050228310501</v>
      </c>
    </row>
    <row r="521" spans="1:8" ht="14.25" customHeight="1" x14ac:dyDescent="0.3">
      <c r="A521" s="4" t="s">
        <v>84</v>
      </c>
      <c r="B521" s="4" t="s">
        <v>85</v>
      </c>
      <c r="C521" s="5">
        <v>80</v>
      </c>
      <c r="D521" s="3" t="s">
        <v>12</v>
      </c>
      <c r="E521" s="3">
        <v>15</v>
      </c>
      <c r="F521" s="3">
        <v>2</v>
      </c>
      <c r="G521" s="3">
        <f t="shared" ref="G521:H521" si="519">(E521/438)*100</f>
        <v>3.4246575342465753</v>
      </c>
      <c r="H521" s="3">
        <f t="shared" si="519"/>
        <v>0.45662100456621002</v>
      </c>
    </row>
    <row r="522" spans="1:8" ht="14.25" customHeight="1" x14ac:dyDescent="0.3">
      <c r="A522" s="4" t="s">
        <v>84</v>
      </c>
      <c r="B522" s="4" t="s">
        <v>85</v>
      </c>
      <c r="C522" s="5">
        <v>85</v>
      </c>
      <c r="D522" s="3" t="s">
        <v>12</v>
      </c>
      <c r="E522" s="3">
        <v>23</v>
      </c>
      <c r="F522" s="3">
        <v>4</v>
      </c>
      <c r="G522" s="3">
        <f t="shared" ref="G522:H522" si="520">(E522/438)*100</f>
        <v>5.2511415525114149</v>
      </c>
      <c r="H522" s="3">
        <f t="shared" si="520"/>
        <v>0.91324200913242004</v>
      </c>
    </row>
    <row r="523" spans="1:8" ht="14.25" customHeight="1" x14ac:dyDescent="0.3">
      <c r="A523" s="4" t="s">
        <v>84</v>
      </c>
      <c r="B523" s="4" t="s">
        <v>85</v>
      </c>
      <c r="C523" s="5">
        <v>90</v>
      </c>
      <c r="D523" s="3" t="s">
        <v>12</v>
      </c>
      <c r="E523" s="3">
        <v>30</v>
      </c>
      <c r="F523" s="3">
        <v>1</v>
      </c>
      <c r="G523" s="3">
        <f t="shared" ref="G523:H523" si="521">(E523/438)*100</f>
        <v>6.8493150684931505</v>
      </c>
      <c r="H523" s="3">
        <f t="shared" si="521"/>
        <v>0.22831050228310501</v>
      </c>
    </row>
    <row r="524" spans="1:8" ht="14.25" customHeight="1" x14ac:dyDescent="0.3">
      <c r="A524" s="4" t="s">
        <v>84</v>
      </c>
      <c r="B524" s="4" t="s">
        <v>85</v>
      </c>
      <c r="C524" s="5">
        <v>95</v>
      </c>
      <c r="D524" s="3" t="s">
        <v>12</v>
      </c>
      <c r="E524" s="3">
        <v>18</v>
      </c>
      <c r="F524" s="3">
        <v>0</v>
      </c>
      <c r="G524" s="3">
        <f t="shared" ref="G524:H524" si="522">(E524/438)*100</f>
        <v>4.10958904109589</v>
      </c>
      <c r="H524" s="3">
        <f t="shared" si="522"/>
        <v>0</v>
      </c>
    </row>
    <row r="525" spans="1:8" ht="14.25" customHeight="1" x14ac:dyDescent="0.3">
      <c r="A525" s="4" t="s">
        <v>84</v>
      </c>
      <c r="B525" s="4" t="s">
        <v>85</v>
      </c>
      <c r="C525" s="5">
        <v>100</v>
      </c>
      <c r="D525" s="3" t="s">
        <v>12</v>
      </c>
      <c r="E525" s="3">
        <v>14</v>
      </c>
      <c r="F525" s="3">
        <v>0</v>
      </c>
      <c r="G525" s="3">
        <f t="shared" ref="G525:H525" si="523">(E525/438)*100</f>
        <v>3.1963470319634704</v>
      </c>
      <c r="H525" s="3">
        <f t="shared" si="523"/>
        <v>0</v>
      </c>
    </row>
    <row r="526" spans="1:8" ht="14.25" customHeight="1" x14ac:dyDescent="0.3">
      <c r="A526" s="4" t="s">
        <v>84</v>
      </c>
      <c r="B526" s="4" t="s">
        <v>85</v>
      </c>
      <c r="C526" s="5">
        <v>105</v>
      </c>
      <c r="D526" s="3" t="s">
        <v>12</v>
      </c>
      <c r="E526" s="3">
        <v>10</v>
      </c>
      <c r="F526" s="3">
        <v>1</v>
      </c>
      <c r="G526" s="3">
        <f t="shared" ref="G526:H526" si="524">(E526/438)*100</f>
        <v>2.2831050228310499</v>
      </c>
      <c r="H526" s="3">
        <f t="shared" si="524"/>
        <v>0.22831050228310501</v>
      </c>
    </row>
    <row r="527" spans="1:8" ht="14.25" customHeight="1" x14ac:dyDescent="0.3">
      <c r="A527" s="4" t="s">
        <v>84</v>
      </c>
      <c r="B527" s="4" t="s">
        <v>85</v>
      </c>
      <c r="C527" s="5">
        <v>110</v>
      </c>
      <c r="D527" s="3" t="s">
        <v>12</v>
      </c>
      <c r="E527" s="3">
        <v>3</v>
      </c>
      <c r="F527" s="3">
        <v>0</v>
      </c>
      <c r="G527" s="3">
        <f t="shared" ref="G527:H527" si="525">(E527/438)*100</f>
        <v>0.68493150684931503</v>
      </c>
      <c r="H527" s="3">
        <f t="shared" si="525"/>
        <v>0</v>
      </c>
    </row>
    <row r="528" spans="1:8" ht="14.25" customHeight="1" x14ac:dyDescent="0.3">
      <c r="A528" s="4" t="s">
        <v>84</v>
      </c>
      <c r="B528" s="4" t="s">
        <v>85</v>
      </c>
      <c r="C528" s="5">
        <v>115</v>
      </c>
      <c r="D528" s="3" t="s">
        <v>12</v>
      </c>
      <c r="E528" s="3">
        <v>2</v>
      </c>
      <c r="F528" s="3">
        <v>0</v>
      </c>
      <c r="G528" s="3">
        <f t="shared" ref="G528:H528" si="526">(E528/438)*100</f>
        <v>0.45662100456621002</v>
      </c>
      <c r="H528" s="3">
        <f t="shared" si="526"/>
        <v>0</v>
      </c>
    </row>
    <row r="529" spans="1:8" ht="14.25" customHeight="1" x14ac:dyDescent="0.3">
      <c r="A529" s="4" t="s">
        <v>84</v>
      </c>
      <c r="B529" s="4" t="s">
        <v>85</v>
      </c>
      <c r="C529" s="5">
        <v>120</v>
      </c>
      <c r="D529" s="3" t="s">
        <v>12</v>
      </c>
      <c r="E529" s="3">
        <v>2</v>
      </c>
      <c r="F529" s="3">
        <v>0</v>
      </c>
      <c r="G529" s="3">
        <f t="shared" ref="G529:H529" si="527">(E529/438)*100</f>
        <v>0.45662100456621002</v>
      </c>
      <c r="H529" s="3">
        <f t="shared" si="527"/>
        <v>0</v>
      </c>
    </row>
    <row r="530" spans="1:8" ht="14.25" customHeight="1" x14ac:dyDescent="0.3">
      <c r="A530" s="4" t="s">
        <v>84</v>
      </c>
      <c r="B530" s="4" t="s">
        <v>85</v>
      </c>
      <c r="C530" s="5">
        <v>125</v>
      </c>
      <c r="D530" s="3" t="s">
        <v>12</v>
      </c>
      <c r="E530" s="3">
        <v>0</v>
      </c>
      <c r="F530" s="3">
        <v>0</v>
      </c>
      <c r="G530" s="3">
        <f t="shared" ref="G530:H530" si="528">(E530/438)*100</f>
        <v>0</v>
      </c>
      <c r="H530" s="3">
        <f t="shared" si="528"/>
        <v>0</v>
      </c>
    </row>
    <row r="531" spans="1:8" ht="14.25" customHeight="1" x14ac:dyDescent="0.3">
      <c r="A531" s="4" t="s">
        <v>84</v>
      </c>
      <c r="B531" s="4" t="s">
        <v>85</v>
      </c>
      <c r="C531" s="5">
        <v>130</v>
      </c>
      <c r="D531" s="3" t="s">
        <v>12</v>
      </c>
      <c r="E531" s="3">
        <v>0</v>
      </c>
      <c r="F531" s="3">
        <v>0</v>
      </c>
      <c r="G531" s="3">
        <f t="shared" ref="G531:H531" si="529">(E531/438)*100</f>
        <v>0</v>
      </c>
      <c r="H531" s="3">
        <f t="shared" si="529"/>
        <v>0</v>
      </c>
    </row>
    <row r="532" spans="1:8" ht="14.25" customHeight="1" x14ac:dyDescent="0.3">
      <c r="A532" s="4" t="s">
        <v>84</v>
      </c>
      <c r="B532" s="4" t="s">
        <v>85</v>
      </c>
      <c r="C532" s="5">
        <v>135</v>
      </c>
      <c r="D532" s="3" t="s">
        <v>12</v>
      </c>
      <c r="E532" s="3">
        <v>0</v>
      </c>
      <c r="F532" s="3">
        <v>0</v>
      </c>
      <c r="G532" s="3">
        <f t="shared" ref="G532:H532" si="530">(E532/438)*100</f>
        <v>0</v>
      </c>
      <c r="H532" s="3">
        <f t="shared" si="530"/>
        <v>0</v>
      </c>
    </row>
    <row r="533" spans="1:8" ht="14.25" customHeight="1" x14ac:dyDescent="0.3">
      <c r="A533" s="4" t="s">
        <v>84</v>
      </c>
      <c r="B533" s="4" t="s">
        <v>85</v>
      </c>
      <c r="C533" s="5">
        <v>140</v>
      </c>
      <c r="D533" s="3" t="s">
        <v>12</v>
      </c>
      <c r="E533" s="3">
        <v>0</v>
      </c>
      <c r="F533" s="3">
        <v>0</v>
      </c>
      <c r="G533" s="3">
        <f t="shared" ref="G533:H533" si="531">(E533/438)*100</f>
        <v>0</v>
      </c>
      <c r="H533" s="3">
        <f t="shared" si="531"/>
        <v>0</v>
      </c>
    </row>
    <row r="534" spans="1:8" ht="14.25" customHeight="1" x14ac:dyDescent="0.3">
      <c r="A534" s="4" t="s">
        <v>84</v>
      </c>
      <c r="B534" s="4" t="s">
        <v>85</v>
      </c>
      <c r="C534" s="5">
        <v>145</v>
      </c>
      <c r="D534" s="3" t="s">
        <v>12</v>
      </c>
      <c r="E534" s="3">
        <v>0</v>
      </c>
      <c r="F534" s="3">
        <v>0</v>
      </c>
      <c r="G534" s="3">
        <f t="shared" ref="G534:H534" si="532">(E534/438)*100</f>
        <v>0</v>
      </c>
      <c r="H534" s="3">
        <f t="shared" si="532"/>
        <v>0</v>
      </c>
    </row>
    <row r="535" spans="1:8" ht="14.25" customHeight="1" x14ac:dyDescent="0.3">
      <c r="A535" s="4" t="s">
        <v>84</v>
      </c>
      <c r="B535" s="4" t="s">
        <v>85</v>
      </c>
      <c r="C535" s="5">
        <v>150</v>
      </c>
      <c r="D535" s="3" t="s">
        <v>12</v>
      </c>
      <c r="E535" s="3">
        <v>0</v>
      </c>
      <c r="F535" s="3">
        <v>0</v>
      </c>
      <c r="G535" s="3">
        <f t="shared" ref="G535:H535" si="533">(E535/438)*100</f>
        <v>0</v>
      </c>
      <c r="H535" s="3">
        <f t="shared" si="533"/>
        <v>0</v>
      </c>
    </row>
    <row r="536" spans="1:8" ht="14.25" customHeight="1" x14ac:dyDescent="0.3">
      <c r="A536" s="4" t="s">
        <v>84</v>
      </c>
      <c r="B536" s="4" t="s">
        <v>85</v>
      </c>
      <c r="C536" s="5">
        <v>155</v>
      </c>
      <c r="D536" s="3" t="s">
        <v>12</v>
      </c>
      <c r="E536" s="3">
        <v>0</v>
      </c>
      <c r="F536" s="3">
        <v>0</v>
      </c>
      <c r="G536" s="3">
        <f t="shared" ref="G536:H536" si="534">(E536/438)*100</f>
        <v>0</v>
      </c>
      <c r="H536" s="3">
        <f t="shared" si="534"/>
        <v>0</v>
      </c>
    </row>
    <row r="537" spans="1:8" ht="14.25" customHeight="1" x14ac:dyDescent="0.3">
      <c r="A537" s="4" t="s">
        <v>84</v>
      </c>
      <c r="B537" s="4" t="s">
        <v>85</v>
      </c>
      <c r="C537" s="5">
        <v>160</v>
      </c>
      <c r="D537" s="3" t="s">
        <v>12</v>
      </c>
      <c r="E537" s="3">
        <v>0</v>
      </c>
      <c r="F537" s="3">
        <v>0</v>
      </c>
      <c r="G537" s="3">
        <f t="shared" ref="G537:H537" si="535">(E537/438)*100</f>
        <v>0</v>
      </c>
      <c r="H537" s="3">
        <f t="shared" si="535"/>
        <v>0</v>
      </c>
    </row>
    <row r="538" spans="1:8" ht="14.25" customHeight="1" x14ac:dyDescent="0.3">
      <c r="A538" s="4" t="s">
        <v>84</v>
      </c>
      <c r="B538" s="4" t="s">
        <v>85</v>
      </c>
      <c r="C538" s="5">
        <v>165</v>
      </c>
      <c r="D538" s="3" t="s">
        <v>12</v>
      </c>
      <c r="E538" s="3">
        <v>0</v>
      </c>
      <c r="F538" s="3">
        <v>0</v>
      </c>
      <c r="G538" s="3">
        <f t="shared" ref="G538:H538" si="536">(E538/438)*100</f>
        <v>0</v>
      </c>
      <c r="H538" s="3">
        <f t="shared" si="536"/>
        <v>0</v>
      </c>
    </row>
    <row r="539" spans="1:8" ht="14.25" customHeight="1" x14ac:dyDescent="0.3">
      <c r="A539" s="4" t="s">
        <v>84</v>
      </c>
      <c r="B539" s="4" t="s">
        <v>85</v>
      </c>
      <c r="C539" s="5">
        <v>170</v>
      </c>
      <c r="D539" s="3" t="s">
        <v>12</v>
      </c>
      <c r="E539" s="3">
        <v>0</v>
      </c>
      <c r="F539" s="3">
        <v>0</v>
      </c>
      <c r="G539" s="3">
        <f t="shared" ref="G539:H539" si="537">(E539/438)*100</f>
        <v>0</v>
      </c>
      <c r="H539" s="3">
        <f t="shared" si="537"/>
        <v>0</v>
      </c>
    </row>
    <row r="540" spans="1:8" ht="14.25" customHeight="1" x14ac:dyDescent="0.3">
      <c r="A540" s="4" t="s">
        <v>84</v>
      </c>
      <c r="B540" s="4" t="s">
        <v>85</v>
      </c>
      <c r="C540" s="5">
        <v>175</v>
      </c>
      <c r="D540" s="3" t="s">
        <v>12</v>
      </c>
      <c r="E540" s="3">
        <v>0</v>
      </c>
      <c r="F540" s="3">
        <v>0</v>
      </c>
      <c r="G540" s="3">
        <f t="shared" ref="G540:H540" si="538">(E540/438)*100</f>
        <v>0</v>
      </c>
      <c r="H540" s="3">
        <f t="shared" si="538"/>
        <v>0</v>
      </c>
    </row>
    <row r="541" spans="1:8" ht="14.25" customHeight="1" x14ac:dyDescent="0.3">
      <c r="A541" s="4" t="s">
        <v>84</v>
      </c>
      <c r="B541" s="4" t="s">
        <v>85</v>
      </c>
      <c r="C541" s="5" t="s">
        <v>14</v>
      </c>
      <c r="D541" s="3" t="s">
        <v>12</v>
      </c>
      <c r="E541" s="3">
        <v>0</v>
      </c>
      <c r="F541" s="3">
        <v>0</v>
      </c>
      <c r="G541" s="3">
        <f t="shared" ref="G541:H541" si="539">(E541/438)*100</f>
        <v>0</v>
      </c>
      <c r="H541" s="3">
        <f t="shared" si="539"/>
        <v>0</v>
      </c>
    </row>
    <row r="542" spans="1:8" ht="14.25" customHeight="1" x14ac:dyDescent="0.3">
      <c r="A542" s="4" t="s">
        <v>86</v>
      </c>
      <c r="B542" s="4" t="s">
        <v>87</v>
      </c>
      <c r="C542" s="5">
        <v>5</v>
      </c>
      <c r="D542" s="3" t="s">
        <v>10</v>
      </c>
      <c r="E542" s="3">
        <v>0</v>
      </c>
      <c r="F542" s="3">
        <v>0</v>
      </c>
      <c r="G542" s="3">
        <f t="shared" ref="G542:H542" si="540">(E542/250)*100</f>
        <v>0</v>
      </c>
      <c r="H542" s="3">
        <f t="shared" si="540"/>
        <v>0</v>
      </c>
    </row>
    <row r="543" spans="1:8" ht="14.25" customHeight="1" x14ac:dyDescent="0.3">
      <c r="A543" s="4" t="s">
        <v>86</v>
      </c>
      <c r="B543" s="4" t="s">
        <v>87</v>
      </c>
      <c r="C543" s="5">
        <v>10</v>
      </c>
      <c r="D543" s="3" t="s">
        <v>10</v>
      </c>
      <c r="E543" s="3">
        <v>0</v>
      </c>
      <c r="F543" s="3">
        <v>0</v>
      </c>
      <c r="G543" s="3">
        <f t="shared" ref="G543:H543" si="541">(E543/250)*100</f>
        <v>0</v>
      </c>
      <c r="H543" s="3">
        <f t="shared" si="541"/>
        <v>0</v>
      </c>
    </row>
    <row r="544" spans="1:8" ht="14.25" customHeight="1" x14ac:dyDescent="0.3">
      <c r="A544" s="4" t="s">
        <v>86</v>
      </c>
      <c r="B544" s="4" t="s">
        <v>87</v>
      </c>
      <c r="C544" s="5">
        <v>15</v>
      </c>
      <c r="D544" s="3" t="s">
        <v>10</v>
      </c>
      <c r="E544" s="3">
        <v>3</v>
      </c>
      <c r="F544" s="3">
        <v>1</v>
      </c>
      <c r="G544" s="3">
        <f t="shared" ref="G544:H544" si="542">(E544/250)*100</f>
        <v>1.2</v>
      </c>
      <c r="H544" s="3">
        <f t="shared" si="542"/>
        <v>0.4</v>
      </c>
    </row>
    <row r="545" spans="1:8" ht="14.25" customHeight="1" x14ac:dyDescent="0.3">
      <c r="A545" s="4" t="s">
        <v>86</v>
      </c>
      <c r="B545" s="4" t="s">
        <v>87</v>
      </c>
      <c r="C545" s="5">
        <v>20</v>
      </c>
      <c r="D545" s="3" t="s">
        <v>10</v>
      </c>
      <c r="E545" s="3">
        <v>8</v>
      </c>
      <c r="F545" s="3">
        <v>3</v>
      </c>
      <c r="G545" s="3">
        <f t="shared" ref="G545:H545" si="543">(E545/250)*100</f>
        <v>3.2</v>
      </c>
      <c r="H545" s="3">
        <f t="shared" si="543"/>
        <v>1.2</v>
      </c>
    </row>
    <row r="546" spans="1:8" ht="14.25" customHeight="1" x14ac:dyDescent="0.3">
      <c r="A546" s="4" t="s">
        <v>86</v>
      </c>
      <c r="B546" s="4" t="s">
        <v>87</v>
      </c>
      <c r="C546" s="5">
        <v>25</v>
      </c>
      <c r="D546" s="3" t="s">
        <v>10</v>
      </c>
      <c r="E546" s="3">
        <v>30</v>
      </c>
      <c r="F546" s="3">
        <v>3</v>
      </c>
      <c r="G546" s="3">
        <f t="shared" ref="G546:H546" si="544">(E546/250)*100</f>
        <v>12</v>
      </c>
      <c r="H546" s="3">
        <f t="shared" si="544"/>
        <v>1.2</v>
      </c>
    </row>
    <row r="547" spans="1:8" ht="14.25" customHeight="1" x14ac:dyDescent="0.3">
      <c r="A547" s="4" t="s">
        <v>86</v>
      </c>
      <c r="B547" s="4" t="s">
        <v>87</v>
      </c>
      <c r="C547" s="5">
        <v>30</v>
      </c>
      <c r="D547" s="3" t="s">
        <v>10</v>
      </c>
      <c r="E547" s="3">
        <v>29</v>
      </c>
      <c r="F547" s="3">
        <v>1</v>
      </c>
      <c r="G547" s="3">
        <f t="shared" ref="G547:H547" si="545">(E547/250)*100</f>
        <v>11.600000000000001</v>
      </c>
      <c r="H547" s="3">
        <f t="shared" si="545"/>
        <v>0.4</v>
      </c>
    </row>
    <row r="548" spans="1:8" ht="14.25" customHeight="1" x14ac:dyDescent="0.3">
      <c r="A548" s="4" t="s">
        <v>86</v>
      </c>
      <c r="B548" s="4" t="s">
        <v>87</v>
      </c>
      <c r="C548" s="5">
        <v>35</v>
      </c>
      <c r="D548" s="3" t="s">
        <v>10</v>
      </c>
      <c r="E548" s="3">
        <v>24</v>
      </c>
      <c r="F548" s="3">
        <v>1</v>
      </c>
      <c r="G548" s="3">
        <f t="shared" ref="G548:H548" si="546">(E548/250)*100</f>
        <v>9.6</v>
      </c>
      <c r="H548" s="3">
        <f t="shared" si="546"/>
        <v>0.4</v>
      </c>
    </row>
    <row r="549" spans="1:8" ht="14.25" customHeight="1" x14ac:dyDescent="0.3">
      <c r="A549" s="4" t="s">
        <v>86</v>
      </c>
      <c r="B549" s="4" t="s">
        <v>87</v>
      </c>
      <c r="C549" s="5">
        <v>40</v>
      </c>
      <c r="D549" s="3" t="s">
        <v>11</v>
      </c>
      <c r="E549" s="3">
        <v>18</v>
      </c>
      <c r="F549" s="3">
        <v>0</v>
      </c>
      <c r="G549" s="3">
        <f t="shared" ref="G549:H549" si="547">(E549/250)*100</f>
        <v>7.1999999999999993</v>
      </c>
      <c r="H549" s="3">
        <f t="shared" si="547"/>
        <v>0</v>
      </c>
    </row>
    <row r="550" spans="1:8" ht="14.25" customHeight="1" x14ac:dyDescent="0.3">
      <c r="A550" s="4" t="s">
        <v>86</v>
      </c>
      <c r="B550" s="4" t="s">
        <v>87</v>
      </c>
      <c r="C550" s="5">
        <v>45</v>
      </c>
      <c r="D550" s="3" t="s">
        <v>11</v>
      </c>
      <c r="E550" s="3">
        <v>6</v>
      </c>
      <c r="F550" s="3">
        <v>0</v>
      </c>
      <c r="G550" s="3">
        <f t="shared" ref="G550:H550" si="548">(E550/250)*100</f>
        <v>2.4</v>
      </c>
      <c r="H550" s="3">
        <f t="shared" si="548"/>
        <v>0</v>
      </c>
    </row>
    <row r="551" spans="1:8" ht="14.25" customHeight="1" x14ac:dyDescent="0.3">
      <c r="A551" s="4" t="s">
        <v>86</v>
      </c>
      <c r="B551" s="4" t="s">
        <v>87</v>
      </c>
      <c r="C551" s="5">
        <v>50</v>
      </c>
      <c r="D551" s="3" t="s">
        <v>11</v>
      </c>
      <c r="E551" s="3">
        <v>2</v>
      </c>
      <c r="F551" s="3">
        <v>0</v>
      </c>
      <c r="G551" s="3">
        <f t="shared" ref="G551:H551" si="549">(E551/250)*100</f>
        <v>0.8</v>
      </c>
      <c r="H551" s="3">
        <f t="shared" si="549"/>
        <v>0</v>
      </c>
    </row>
    <row r="552" spans="1:8" ht="14.25" customHeight="1" x14ac:dyDescent="0.3">
      <c r="A552" s="4" t="s">
        <v>86</v>
      </c>
      <c r="B552" s="4" t="s">
        <v>87</v>
      </c>
      <c r="C552" s="5">
        <v>55</v>
      </c>
      <c r="D552" s="3" t="s">
        <v>11</v>
      </c>
      <c r="E552" s="3">
        <v>1</v>
      </c>
      <c r="F552" s="3">
        <v>0</v>
      </c>
      <c r="G552" s="3">
        <f t="shared" ref="G552:H552" si="550">(E552/250)*100</f>
        <v>0.4</v>
      </c>
      <c r="H552" s="3">
        <f t="shared" si="550"/>
        <v>0</v>
      </c>
    </row>
    <row r="553" spans="1:8" ht="14.25" customHeight="1" x14ac:dyDescent="0.3">
      <c r="A553" s="4" t="s">
        <v>86</v>
      </c>
      <c r="B553" s="4" t="s">
        <v>87</v>
      </c>
      <c r="C553" s="5">
        <v>60</v>
      </c>
      <c r="D553" s="3" t="s">
        <v>11</v>
      </c>
      <c r="E553" s="3">
        <v>1</v>
      </c>
      <c r="F553" s="3">
        <v>2</v>
      </c>
      <c r="G553" s="3">
        <f t="shared" ref="G553:H553" si="551">(E553/250)*100</f>
        <v>0.4</v>
      </c>
      <c r="H553" s="3">
        <f t="shared" si="551"/>
        <v>0.8</v>
      </c>
    </row>
    <row r="554" spans="1:8" ht="14.25" customHeight="1" x14ac:dyDescent="0.3">
      <c r="A554" s="4" t="s">
        <v>86</v>
      </c>
      <c r="B554" s="4" t="s">
        <v>87</v>
      </c>
      <c r="C554" s="5">
        <v>65</v>
      </c>
      <c r="D554" s="3" t="s">
        <v>11</v>
      </c>
      <c r="E554" s="3">
        <v>0</v>
      </c>
      <c r="F554" s="3">
        <v>0</v>
      </c>
      <c r="G554" s="3">
        <f t="shared" ref="G554:H554" si="552">(E554/250)*100</f>
        <v>0</v>
      </c>
      <c r="H554" s="3">
        <f t="shared" si="552"/>
        <v>0</v>
      </c>
    </row>
    <row r="555" spans="1:8" ht="14.25" customHeight="1" x14ac:dyDescent="0.3">
      <c r="A555" s="4" t="s">
        <v>86</v>
      </c>
      <c r="B555" s="4" t="s">
        <v>87</v>
      </c>
      <c r="C555" s="5">
        <v>70</v>
      </c>
      <c r="D555" s="3" t="s">
        <v>11</v>
      </c>
      <c r="E555" s="3">
        <v>1</v>
      </c>
      <c r="F555" s="3">
        <v>2</v>
      </c>
      <c r="G555" s="3">
        <f t="shared" ref="G555:H555" si="553">(E555/250)*100</f>
        <v>0.4</v>
      </c>
      <c r="H555" s="3">
        <f t="shared" si="553"/>
        <v>0.8</v>
      </c>
    </row>
    <row r="556" spans="1:8" ht="14.25" customHeight="1" x14ac:dyDescent="0.3">
      <c r="A556" s="4" t="s">
        <v>86</v>
      </c>
      <c r="B556" s="4" t="s">
        <v>87</v>
      </c>
      <c r="C556" s="5">
        <v>75</v>
      </c>
      <c r="D556" s="3" t="s">
        <v>11</v>
      </c>
      <c r="E556" s="3">
        <v>8</v>
      </c>
      <c r="F556" s="3">
        <v>1</v>
      </c>
      <c r="G556" s="3">
        <f t="shared" ref="G556:H556" si="554">(E556/250)*100</f>
        <v>3.2</v>
      </c>
      <c r="H556" s="3">
        <f t="shared" si="554"/>
        <v>0.4</v>
      </c>
    </row>
    <row r="557" spans="1:8" ht="14.25" customHeight="1" x14ac:dyDescent="0.3">
      <c r="A557" s="4" t="s">
        <v>86</v>
      </c>
      <c r="B557" s="4" t="s">
        <v>87</v>
      </c>
      <c r="C557" s="5">
        <v>80</v>
      </c>
      <c r="D557" s="3" t="s">
        <v>12</v>
      </c>
      <c r="E557" s="3">
        <v>10</v>
      </c>
      <c r="F557" s="3">
        <v>2</v>
      </c>
      <c r="G557" s="3">
        <f t="shared" ref="G557:H557" si="555">(E557/250)*100</f>
        <v>4</v>
      </c>
      <c r="H557" s="3">
        <f t="shared" si="555"/>
        <v>0.8</v>
      </c>
    </row>
    <row r="558" spans="1:8" ht="14.25" customHeight="1" x14ac:dyDescent="0.3">
      <c r="A558" s="4" t="s">
        <v>86</v>
      </c>
      <c r="B558" s="4" t="s">
        <v>87</v>
      </c>
      <c r="C558" s="5">
        <v>85</v>
      </c>
      <c r="D558" s="3" t="s">
        <v>12</v>
      </c>
      <c r="E558" s="3">
        <v>14</v>
      </c>
      <c r="F558" s="3">
        <v>1</v>
      </c>
      <c r="G558" s="3">
        <f t="shared" ref="G558:H558" si="556">(E558/250)*100</f>
        <v>5.6000000000000005</v>
      </c>
      <c r="H558" s="3">
        <f t="shared" si="556"/>
        <v>0.4</v>
      </c>
    </row>
    <row r="559" spans="1:8" ht="14.25" customHeight="1" x14ac:dyDescent="0.3">
      <c r="A559" s="4" t="s">
        <v>86</v>
      </c>
      <c r="B559" s="4" t="s">
        <v>87</v>
      </c>
      <c r="C559" s="5">
        <v>90</v>
      </c>
      <c r="D559" s="3" t="s">
        <v>12</v>
      </c>
      <c r="E559" s="3">
        <v>13</v>
      </c>
      <c r="F559" s="3">
        <v>1</v>
      </c>
      <c r="G559" s="3">
        <f t="shared" ref="G559:H559" si="557">(E559/250)*100</f>
        <v>5.2</v>
      </c>
      <c r="H559" s="3">
        <f t="shared" si="557"/>
        <v>0.4</v>
      </c>
    </row>
    <row r="560" spans="1:8" ht="14.25" customHeight="1" x14ac:dyDescent="0.3">
      <c r="A560" s="4" t="s">
        <v>86</v>
      </c>
      <c r="B560" s="4" t="s">
        <v>87</v>
      </c>
      <c r="C560" s="5">
        <v>95</v>
      </c>
      <c r="D560" s="3" t="s">
        <v>12</v>
      </c>
      <c r="E560" s="3">
        <v>12</v>
      </c>
      <c r="F560" s="3">
        <v>1</v>
      </c>
      <c r="G560" s="3">
        <f t="shared" ref="G560:H560" si="558">(E560/250)*100</f>
        <v>4.8</v>
      </c>
      <c r="H560" s="3">
        <f t="shared" si="558"/>
        <v>0.4</v>
      </c>
    </row>
    <row r="561" spans="1:8" ht="14.25" hidden="1" customHeight="1" x14ac:dyDescent="0.3">
      <c r="A561" s="4" t="s">
        <v>86</v>
      </c>
      <c r="B561" s="4" t="s">
        <v>87</v>
      </c>
      <c r="C561" s="5">
        <v>100</v>
      </c>
      <c r="D561" s="3" t="s">
        <v>12</v>
      </c>
      <c r="E561" s="3">
        <v>13</v>
      </c>
      <c r="F561" s="3">
        <v>0</v>
      </c>
      <c r="G561" s="3">
        <f t="shared" ref="G561:H561" si="559">(E561/250)*100</f>
        <v>5.2</v>
      </c>
      <c r="H561" s="3">
        <f t="shared" si="559"/>
        <v>0</v>
      </c>
    </row>
    <row r="562" spans="1:8" ht="14.25" hidden="1" customHeight="1" x14ac:dyDescent="0.3">
      <c r="A562" s="4" t="s">
        <v>86</v>
      </c>
      <c r="B562" s="4" t="s">
        <v>87</v>
      </c>
      <c r="C562" s="5">
        <v>105</v>
      </c>
      <c r="D562" s="3" t="s">
        <v>12</v>
      </c>
      <c r="E562" s="3">
        <v>12</v>
      </c>
      <c r="F562" s="3">
        <v>0</v>
      </c>
      <c r="G562" s="3">
        <f t="shared" ref="G562:H562" si="560">(E562/250)*100</f>
        <v>4.8</v>
      </c>
      <c r="H562" s="3">
        <f t="shared" si="560"/>
        <v>0</v>
      </c>
    </row>
    <row r="563" spans="1:8" ht="14.25" customHeight="1" x14ac:dyDescent="0.3">
      <c r="A563" s="4" t="s">
        <v>86</v>
      </c>
      <c r="B563" s="4" t="s">
        <v>87</v>
      </c>
      <c r="C563" s="5">
        <v>110</v>
      </c>
      <c r="D563" s="3" t="s">
        <v>12</v>
      </c>
      <c r="E563" s="3">
        <v>2</v>
      </c>
      <c r="F563" s="3">
        <v>0</v>
      </c>
      <c r="G563" s="3">
        <f t="shared" ref="G563:H563" si="561">(E563/250)*100</f>
        <v>0.8</v>
      </c>
      <c r="H563" s="3">
        <f t="shared" si="561"/>
        <v>0</v>
      </c>
    </row>
    <row r="564" spans="1:8" ht="14.25" customHeight="1" x14ac:dyDescent="0.3">
      <c r="A564" s="4" t="s">
        <v>86</v>
      </c>
      <c r="B564" s="4" t="s">
        <v>87</v>
      </c>
      <c r="C564" s="5">
        <v>115</v>
      </c>
      <c r="D564" s="3" t="s">
        <v>12</v>
      </c>
      <c r="E564" s="3">
        <v>4</v>
      </c>
      <c r="F564" s="3">
        <v>0</v>
      </c>
      <c r="G564" s="3">
        <f t="shared" ref="G564:H564" si="562">(E564/250)*100</f>
        <v>1.6</v>
      </c>
      <c r="H564" s="3">
        <f t="shared" si="562"/>
        <v>0</v>
      </c>
    </row>
    <row r="565" spans="1:8" ht="14.25" customHeight="1" x14ac:dyDescent="0.3">
      <c r="A565" s="4" t="s">
        <v>86</v>
      </c>
      <c r="B565" s="4" t="s">
        <v>87</v>
      </c>
      <c r="C565" s="5">
        <v>120</v>
      </c>
      <c r="D565" s="3" t="s">
        <v>12</v>
      </c>
      <c r="E565" s="3">
        <v>5</v>
      </c>
      <c r="F565" s="3">
        <v>0</v>
      </c>
      <c r="G565" s="3">
        <f t="shared" ref="G565:H565" si="563">(E565/250)*100</f>
        <v>2</v>
      </c>
      <c r="H565" s="3">
        <f t="shared" si="563"/>
        <v>0</v>
      </c>
    </row>
    <row r="566" spans="1:8" ht="14.25" customHeight="1" x14ac:dyDescent="0.3">
      <c r="A566" s="4" t="s">
        <v>86</v>
      </c>
      <c r="B566" s="4" t="s">
        <v>87</v>
      </c>
      <c r="C566" s="5">
        <v>125</v>
      </c>
      <c r="D566" s="3" t="s">
        <v>12</v>
      </c>
      <c r="E566" s="3">
        <v>4</v>
      </c>
      <c r="F566" s="3">
        <v>0</v>
      </c>
      <c r="G566" s="3">
        <f t="shared" ref="G566:H566" si="564">(E566/250)*100</f>
        <v>1.6</v>
      </c>
      <c r="H566" s="3">
        <f t="shared" si="564"/>
        <v>0</v>
      </c>
    </row>
    <row r="567" spans="1:8" ht="14.25" customHeight="1" x14ac:dyDescent="0.3">
      <c r="A567" s="4" t="s">
        <v>86</v>
      </c>
      <c r="B567" s="4" t="s">
        <v>87</v>
      </c>
      <c r="C567" s="5">
        <v>130</v>
      </c>
      <c r="D567" s="3" t="s">
        <v>12</v>
      </c>
      <c r="E567" s="3">
        <v>6</v>
      </c>
      <c r="F567" s="3">
        <v>0</v>
      </c>
      <c r="G567" s="3">
        <f t="shared" ref="G567:H567" si="565">(E567/250)*100</f>
        <v>2.4</v>
      </c>
      <c r="H567" s="3">
        <f t="shared" si="565"/>
        <v>0</v>
      </c>
    </row>
    <row r="568" spans="1:8" ht="14.25" customHeight="1" x14ac:dyDescent="0.3">
      <c r="A568" s="4" t="s">
        <v>86</v>
      </c>
      <c r="B568" s="4" t="s">
        <v>87</v>
      </c>
      <c r="C568" s="5">
        <v>135</v>
      </c>
      <c r="D568" s="3" t="s">
        <v>12</v>
      </c>
      <c r="E568" s="3">
        <v>2</v>
      </c>
      <c r="F568" s="3">
        <v>0</v>
      </c>
      <c r="G568" s="3">
        <f t="shared" ref="G568:H568" si="566">(E568/250)*100</f>
        <v>0.8</v>
      </c>
      <c r="H568" s="3">
        <f t="shared" si="566"/>
        <v>0</v>
      </c>
    </row>
    <row r="569" spans="1:8" ht="14.25" customHeight="1" x14ac:dyDescent="0.3">
      <c r="A569" s="4" t="s">
        <v>86</v>
      </c>
      <c r="B569" s="4" t="s">
        <v>87</v>
      </c>
      <c r="C569" s="5">
        <v>140</v>
      </c>
      <c r="D569" s="3" t="s">
        <v>12</v>
      </c>
      <c r="E569" s="3">
        <v>1</v>
      </c>
      <c r="F569" s="3">
        <v>0</v>
      </c>
      <c r="G569" s="3">
        <f t="shared" ref="G569:H569" si="567">(E569/250)*100</f>
        <v>0.4</v>
      </c>
      <c r="H569" s="3">
        <f t="shared" si="567"/>
        <v>0</v>
      </c>
    </row>
    <row r="570" spans="1:8" ht="14.25" customHeight="1" x14ac:dyDescent="0.3">
      <c r="A570" s="4" t="s">
        <v>86</v>
      </c>
      <c r="B570" s="4" t="s">
        <v>87</v>
      </c>
      <c r="C570" s="5">
        <v>145</v>
      </c>
      <c r="D570" s="3" t="s">
        <v>12</v>
      </c>
      <c r="E570" s="3">
        <v>0</v>
      </c>
      <c r="F570" s="3">
        <v>0</v>
      </c>
      <c r="G570" s="3">
        <f t="shared" ref="G570:H570" si="568">(E570/250)*100</f>
        <v>0</v>
      </c>
      <c r="H570" s="3">
        <f t="shared" si="568"/>
        <v>0</v>
      </c>
    </row>
    <row r="571" spans="1:8" ht="14.25" customHeight="1" x14ac:dyDescent="0.3">
      <c r="A571" s="4" t="s">
        <v>86</v>
      </c>
      <c r="B571" s="4" t="s">
        <v>87</v>
      </c>
      <c r="C571" s="5">
        <v>150</v>
      </c>
      <c r="D571" s="3" t="s">
        <v>12</v>
      </c>
      <c r="E571" s="3">
        <v>1</v>
      </c>
      <c r="F571" s="3">
        <v>0</v>
      </c>
      <c r="G571" s="3">
        <f t="shared" ref="G571:H571" si="569">(E571/250)*100</f>
        <v>0.4</v>
      </c>
      <c r="H571" s="3">
        <f t="shared" si="569"/>
        <v>0</v>
      </c>
    </row>
    <row r="572" spans="1:8" ht="14.25" customHeight="1" x14ac:dyDescent="0.3">
      <c r="A572" s="4" t="s">
        <v>86</v>
      </c>
      <c r="B572" s="4" t="s">
        <v>87</v>
      </c>
      <c r="C572" s="5">
        <v>155</v>
      </c>
      <c r="D572" s="3" t="s">
        <v>12</v>
      </c>
      <c r="E572" s="3">
        <v>0</v>
      </c>
      <c r="F572" s="3">
        <v>0</v>
      </c>
      <c r="G572" s="3">
        <f t="shared" ref="G572:H572" si="570">(E572/250)*100</f>
        <v>0</v>
      </c>
      <c r="H572" s="3">
        <f t="shared" si="570"/>
        <v>0</v>
      </c>
    </row>
    <row r="573" spans="1:8" ht="14.25" customHeight="1" x14ac:dyDescent="0.3">
      <c r="A573" s="4" t="s">
        <v>86</v>
      </c>
      <c r="B573" s="4" t="s">
        <v>87</v>
      </c>
      <c r="C573" s="5">
        <v>160</v>
      </c>
      <c r="D573" s="3" t="s">
        <v>12</v>
      </c>
      <c r="E573" s="3">
        <v>0</v>
      </c>
      <c r="F573" s="3">
        <v>0</v>
      </c>
      <c r="G573" s="3">
        <f t="shared" ref="G573:H573" si="571">(E573/250)*100</f>
        <v>0</v>
      </c>
      <c r="H573" s="3">
        <f t="shared" si="571"/>
        <v>0</v>
      </c>
    </row>
    <row r="574" spans="1:8" ht="14.25" customHeight="1" x14ac:dyDescent="0.3">
      <c r="A574" s="4" t="s">
        <v>86</v>
      </c>
      <c r="B574" s="4" t="s">
        <v>87</v>
      </c>
      <c r="C574" s="5">
        <v>165</v>
      </c>
      <c r="D574" s="3" t="s">
        <v>12</v>
      </c>
      <c r="E574" s="3">
        <v>1</v>
      </c>
      <c r="F574" s="3">
        <v>0</v>
      </c>
      <c r="G574" s="3">
        <f t="shared" ref="G574:H574" si="572">(E574/250)*100</f>
        <v>0.4</v>
      </c>
      <c r="H574" s="3">
        <f t="shared" si="572"/>
        <v>0</v>
      </c>
    </row>
    <row r="575" spans="1:8" ht="14.25" customHeight="1" x14ac:dyDescent="0.3">
      <c r="A575" s="4" t="s">
        <v>86</v>
      </c>
      <c r="B575" s="4" t="s">
        <v>87</v>
      </c>
      <c r="C575" s="5">
        <v>170</v>
      </c>
      <c r="D575" s="3" t="s">
        <v>12</v>
      </c>
      <c r="E575" s="3">
        <v>0</v>
      </c>
      <c r="F575" s="3">
        <v>0</v>
      </c>
      <c r="G575" s="3">
        <f t="shared" ref="G575:H575" si="573">(E575/250)*100</f>
        <v>0</v>
      </c>
      <c r="H575" s="3">
        <f t="shared" si="573"/>
        <v>0</v>
      </c>
    </row>
    <row r="576" spans="1:8" ht="14.25" customHeight="1" x14ac:dyDescent="0.3">
      <c r="A576" s="4" t="s">
        <v>86</v>
      </c>
      <c r="B576" s="4" t="s">
        <v>87</v>
      </c>
      <c r="C576" s="5">
        <v>175</v>
      </c>
      <c r="D576" s="3" t="s">
        <v>12</v>
      </c>
      <c r="E576" s="3">
        <v>0</v>
      </c>
      <c r="F576" s="3">
        <v>0</v>
      </c>
      <c r="G576" s="3">
        <f t="shared" ref="G576:H576" si="574">(E576/250)*100</f>
        <v>0</v>
      </c>
      <c r="H576" s="3">
        <f t="shared" si="574"/>
        <v>0</v>
      </c>
    </row>
    <row r="577" spans="1:8" ht="14.25" customHeight="1" x14ac:dyDescent="0.3">
      <c r="A577" s="4" t="s">
        <v>86</v>
      </c>
      <c r="B577" s="4" t="s">
        <v>87</v>
      </c>
      <c r="C577" s="5" t="s">
        <v>14</v>
      </c>
      <c r="D577" s="3" t="s">
        <v>12</v>
      </c>
      <c r="E577" s="3">
        <v>0</v>
      </c>
      <c r="F577" s="3">
        <v>0</v>
      </c>
      <c r="G577" s="3">
        <f t="shared" ref="G577:H577" si="575">(E577/250)*100</f>
        <v>0</v>
      </c>
      <c r="H577" s="3">
        <f t="shared" si="575"/>
        <v>0</v>
      </c>
    </row>
    <row r="578" spans="1:8" ht="14.25" customHeight="1" x14ac:dyDescent="0.3">
      <c r="A578" s="4" t="s">
        <v>88</v>
      </c>
      <c r="B578" s="4" t="s">
        <v>89</v>
      </c>
      <c r="C578" s="5">
        <v>5</v>
      </c>
      <c r="D578" s="3" t="s">
        <v>10</v>
      </c>
      <c r="E578" s="3">
        <v>0</v>
      </c>
      <c r="F578" s="3">
        <v>0</v>
      </c>
      <c r="G578" s="3">
        <f t="shared" ref="G578:H578" si="576">(E578/502)*100</f>
        <v>0</v>
      </c>
      <c r="H578" s="3">
        <f t="shared" si="576"/>
        <v>0</v>
      </c>
    </row>
    <row r="579" spans="1:8" ht="14.25" customHeight="1" x14ac:dyDescent="0.3">
      <c r="A579" s="4" t="s">
        <v>88</v>
      </c>
      <c r="B579" s="4" t="s">
        <v>89</v>
      </c>
      <c r="C579" s="5">
        <v>10</v>
      </c>
      <c r="D579" s="3" t="s">
        <v>10</v>
      </c>
      <c r="E579" s="3">
        <v>4</v>
      </c>
      <c r="F579" s="3">
        <v>1</v>
      </c>
      <c r="G579" s="3">
        <f t="shared" ref="G579:H579" si="577">(E579/502)*100</f>
        <v>0.79681274900398402</v>
      </c>
      <c r="H579" s="3">
        <f t="shared" si="577"/>
        <v>0.19920318725099601</v>
      </c>
    </row>
    <row r="580" spans="1:8" ht="14.25" customHeight="1" x14ac:dyDescent="0.3">
      <c r="A580" s="4" t="s">
        <v>88</v>
      </c>
      <c r="B580" s="4" t="s">
        <v>89</v>
      </c>
      <c r="C580" s="5">
        <v>15</v>
      </c>
      <c r="D580" s="3" t="s">
        <v>10</v>
      </c>
      <c r="E580" s="3">
        <v>20</v>
      </c>
      <c r="F580" s="3">
        <v>0</v>
      </c>
      <c r="G580" s="3">
        <f t="shared" ref="G580:H580" si="578">(E580/502)*100</f>
        <v>3.9840637450199203</v>
      </c>
      <c r="H580" s="3">
        <f t="shared" si="578"/>
        <v>0</v>
      </c>
    </row>
    <row r="581" spans="1:8" ht="14.25" customHeight="1" x14ac:dyDescent="0.3">
      <c r="A581" s="4" t="s">
        <v>88</v>
      </c>
      <c r="B581" s="4" t="s">
        <v>89</v>
      </c>
      <c r="C581" s="5">
        <v>20</v>
      </c>
      <c r="D581" s="3" t="s">
        <v>10</v>
      </c>
      <c r="E581" s="3">
        <v>49</v>
      </c>
      <c r="F581" s="3">
        <v>5</v>
      </c>
      <c r="G581" s="3">
        <f t="shared" ref="G581:H581" si="579">(E581/502)*100</f>
        <v>9.760956175298805</v>
      </c>
      <c r="H581" s="3">
        <f t="shared" si="579"/>
        <v>0.99601593625498008</v>
      </c>
    </row>
    <row r="582" spans="1:8" ht="14.25" customHeight="1" x14ac:dyDescent="0.3">
      <c r="A582" s="4" t="s">
        <v>88</v>
      </c>
      <c r="B582" s="4" t="s">
        <v>89</v>
      </c>
      <c r="C582" s="5">
        <v>25</v>
      </c>
      <c r="D582" s="3" t="s">
        <v>10</v>
      </c>
      <c r="E582" s="3">
        <v>71</v>
      </c>
      <c r="F582" s="3">
        <v>5</v>
      </c>
      <c r="G582" s="3">
        <f t="shared" ref="G582:H582" si="580">(E582/502)*100</f>
        <v>14.143426294820719</v>
      </c>
      <c r="H582" s="3">
        <f t="shared" si="580"/>
        <v>0.99601593625498008</v>
      </c>
    </row>
    <row r="583" spans="1:8" ht="14.25" customHeight="1" x14ac:dyDescent="0.3">
      <c r="A583" s="4" t="s">
        <v>88</v>
      </c>
      <c r="B583" s="4" t="s">
        <v>89</v>
      </c>
      <c r="C583" s="5">
        <v>30</v>
      </c>
      <c r="D583" s="3" t="s">
        <v>10</v>
      </c>
      <c r="E583" s="3">
        <v>63</v>
      </c>
      <c r="F583" s="3">
        <v>2</v>
      </c>
      <c r="G583" s="3">
        <f t="shared" ref="G583:H583" si="581">(E583/502)*100</f>
        <v>12.549800796812749</v>
      </c>
      <c r="H583" s="3">
        <f t="shared" si="581"/>
        <v>0.39840637450199201</v>
      </c>
    </row>
    <row r="584" spans="1:8" ht="14.25" customHeight="1" x14ac:dyDescent="0.3">
      <c r="A584" s="4" t="s">
        <v>88</v>
      </c>
      <c r="B584" s="4" t="s">
        <v>89</v>
      </c>
      <c r="C584" s="5">
        <v>35</v>
      </c>
      <c r="D584" s="3" t="s">
        <v>10</v>
      </c>
      <c r="E584" s="3">
        <v>49</v>
      </c>
      <c r="F584" s="3">
        <v>1</v>
      </c>
      <c r="G584" s="3">
        <f t="shared" ref="G584:H584" si="582">(E584/502)*100</f>
        <v>9.760956175298805</v>
      </c>
      <c r="H584" s="3">
        <f t="shared" si="582"/>
        <v>0.19920318725099601</v>
      </c>
    </row>
    <row r="585" spans="1:8" ht="14.25" customHeight="1" x14ac:dyDescent="0.3">
      <c r="A585" s="4" t="s">
        <v>88</v>
      </c>
      <c r="B585" s="4" t="s">
        <v>89</v>
      </c>
      <c r="C585" s="5">
        <v>40</v>
      </c>
      <c r="D585" s="3" t="s">
        <v>11</v>
      </c>
      <c r="E585" s="3">
        <v>10</v>
      </c>
      <c r="F585" s="3">
        <v>0</v>
      </c>
      <c r="G585" s="3">
        <f t="shared" ref="G585:H585" si="583">(E585/502)*100</f>
        <v>1.9920318725099602</v>
      </c>
      <c r="H585" s="3">
        <f t="shared" si="583"/>
        <v>0</v>
      </c>
    </row>
    <row r="586" spans="1:8" ht="14.25" customHeight="1" x14ac:dyDescent="0.3">
      <c r="A586" s="4" t="s">
        <v>88</v>
      </c>
      <c r="B586" s="4" t="s">
        <v>89</v>
      </c>
      <c r="C586" s="5">
        <v>45</v>
      </c>
      <c r="D586" s="3" t="s">
        <v>11</v>
      </c>
      <c r="E586" s="3">
        <v>8</v>
      </c>
      <c r="F586" s="3">
        <v>0</v>
      </c>
      <c r="G586" s="3">
        <f t="shared" ref="G586:H586" si="584">(E586/502)*100</f>
        <v>1.593625498007968</v>
      </c>
      <c r="H586" s="3">
        <f t="shared" si="584"/>
        <v>0</v>
      </c>
    </row>
    <row r="587" spans="1:8" ht="14.25" customHeight="1" x14ac:dyDescent="0.3">
      <c r="A587" s="4" t="s">
        <v>88</v>
      </c>
      <c r="B587" s="4" t="s">
        <v>89</v>
      </c>
      <c r="C587" s="5">
        <v>50</v>
      </c>
      <c r="D587" s="3" t="s">
        <v>11</v>
      </c>
      <c r="E587" s="3">
        <v>6</v>
      </c>
      <c r="F587" s="3">
        <v>1</v>
      </c>
      <c r="G587" s="3">
        <f t="shared" ref="G587:H587" si="585">(E587/502)*100</f>
        <v>1.1952191235059761</v>
      </c>
      <c r="H587" s="3">
        <f t="shared" si="585"/>
        <v>0.19920318725099601</v>
      </c>
    </row>
    <row r="588" spans="1:8" ht="14.25" customHeight="1" x14ac:dyDescent="0.3">
      <c r="A588" s="4" t="s">
        <v>88</v>
      </c>
      <c r="B588" s="4" t="s">
        <v>89</v>
      </c>
      <c r="C588" s="5">
        <v>55</v>
      </c>
      <c r="D588" s="3" t="s">
        <v>11</v>
      </c>
      <c r="E588" s="3">
        <v>9</v>
      </c>
      <c r="F588" s="3">
        <v>0</v>
      </c>
      <c r="G588" s="3">
        <f t="shared" ref="G588:H588" si="586">(E588/502)*100</f>
        <v>1.7928286852589643</v>
      </c>
      <c r="H588" s="3">
        <f t="shared" si="586"/>
        <v>0</v>
      </c>
    </row>
    <row r="589" spans="1:8" ht="14.25" customHeight="1" x14ac:dyDescent="0.3">
      <c r="A589" s="4" t="s">
        <v>88</v>
      </c>
      <c r="B589" s="4" t="s">
        <v>89</v>
      </c>
      <c r="C589" s="5">
        <v>60</v>
      </c>
      <c r="D589" s="3" t="s">
        <v>11</v>
      </c>
      <c r="E589" s="3">
        <v>10</v>
      </c>
      <c r="F589" s="3">
        <v>3</v>
      </c>
      <c r="G589" s="3">
        <f t="shared" ref="G589:H589" si="587">(E589/502)*100</f>
        <v>1.9920318725099602</v>
      </c>
      <c r="H589" s="3">
        <f t="shared" si="587"/>
        <v>0.59760956175298807</v>
      </c>
    </row>
    <row r="590" spans="1:8" ht="14.25" customHeight="1" x14ac:dyDescent="0.3">
      <c r="A590" s="4" t="s">
        <v>88</v>
      </c>
      <c r="B590" s="4" t="s">
        <v>89</v>
      </c>
      <c r="C590" s="5">
        <v>65</v>
      </c>
      <c r="D590" s="3" t="s">
        <v>11</v>
      </c>
      <c r="E590" s="3">
        <v>11</v>
      </c>
      <c r="F590" s="3">
        <v>2</v>
      </c>
      <c r="G590" s="3">
        <f t="shared" ref="G590:H590" si="588">(E590/502)*100</f>
        <v>2.1912350597609564</v>
      </c>
      <c r="H590" s="3">
        <f t="shared" si="588"/>
        <v>0.39840637450199201</v>
      </c>
    </row>
    <row r="591" spans="1:8" ht="14.25" customHeight="1" x14ac:dyDescent="0.3">
      <c r="A591" s="4" t="s">
        <v>88</v>
      </c>
      <c r="B591" s="4" t="s">
        <v>89</v>
      </c>
      <c r="C591" s="5">
        <v>70</v>
      </c>
      <c r="D591" s="3" t="s">
        <v>11</v>
      </c>
      <c r="E591" s="3">
        <v>15</v>
      </c>
      <c r="F591" s="3">
        <v>3</v>
      </c>
      <c r="G591" s="3">
        <f t="shared" ref="G591:H591" si="589">(E591/502)*100</f>
        <v>2.9880478087649402</v>
      </c>
      <c r="H591" s="3">
        <f t="shared" si="589"/>
        <v>0.59760956175298807</v>
      </c>
    </row>
    <row r="592" spans="1:8" ht="14.25" customHeight="1" x14ac:dyDescent="0.3">
      <c r="A592" s="4" t="s">
        <v>88</v>
      </c>
      <c r="B592" s="4" t="s">
        <v>89</v>
      </c>
      <c r="C592" s="5">
        <v>75</v>
      </c>
      <c r="D592" s="3" t="s">
        <v>11</v>
      </c>
      <c r="E592" s="3">
        <v>28</v>
      </c>
      <c r="F592" s="3">
        <v>2</v>
      </c>
      <c r="G592" s="3">
        <f t="shared" ref="G592:H592" si="590">(E592/502)*100</f>
        <v>5.5776892430278879</v>
      </c>
      <c r="H592" s="3">
        <f t="shared" si="590"/>
        <v>0.39840637450199201</v>
      </c>
    </row>
    <row r="593" spans="1:8" ht="14.25" customHeight="1" x14ac:dyDescent="0.3">
      <c r="A593" s="4" t="s">
        <v>88</v>
      </c>
      <c r="B593" s="4" t="s">
        <v>89</v>
      </c>
      <c r="C593" s="5">
        <v>80</v>
      </c>
      <c r="D593" s="3" t="s">
        <v>12</v>
      </c>
      <c r="E593" s="3">
        <v>24</v>
      </c>
      <c r="F593" s="3">
        <v>4</v>
      </c>
      <c r="G593" s="3">
        <f t="shared" ref="G593:H593" si="591">(E593/502)*100</f>
        <v>4.7808764940239046</v>
      </c>
      <c r="H593" s="3">
        <f t="shared" si="591"/>
        <v>0.79681274900398402</v>
      </c>
    </row>
    <row r="594" spans="1:8" ht="14.25" customHeight="1" x14ac:dyDescent="0.3">
      <c r="A594" s="4" t="s">
        <v>88</v>
      </c>
      <c r="B594" s="4" t="s">
        <v>89</v>
      </c>
      <c r="C594" s="5">
        <v>85</v>
      </c>
      <c r="D594" s="3" t="s">
        <v>12</v>
      </c>
      <c r="E594" s="3">
        <v>22</v>
      </c>
      <c r="F594" s="3">
        <v>2</v>
      </c>
      <c r="G594" s="3">
        <f t="shared" ref="G594:H594" si="592">(E594/502)*100</f>
        <v>4.3824701195219129</v>
      </c>
      <c r="H594" s="3">
        <f t="shared" si="592"/>
        <v>0.39840637450199201</v>
      </c>
    </row>
    <row r="595" spans="1:8" ht="14.25" customHeight="1" x14ac:dyDescent="0.3">
      <c r="A595" s="4" t="s">
        <v>88</v>
      </c>
      <c r="B595" s="4" t="s">
        <v>89</v>
      </c>
      <c r="C595" s="5">
        <v>90</v>
      </c>
      <c r="D595" s="3" t="s">
        <v>12</v>
      </c>
      <c r="E595" s="3">
        <v>24</v>
      </c>
      <c r="F595" s="3">
        <v>1</v>
      </c>
      <c r="G595" s="3">
        <f t="shared" ref="G595:H595" si="593">(E595/502)*100</f>
        <v>4.7808764940239046</v>
      </c>
      <c r="H595" s="3">
        <f t="shared" si="593"/>
        <v>0.19920318725099601</v>
      </c>
    </row>
    <row r="596" spans="1:8" ht="14.25" customHeight="1" x14ac:dyDescent="0.3">
      <c r="A596" s="4" t="s">
        <v>88</v>
      </c>
      <c r="B596" s="4" t="s">
        <v>89</v>
      </c>
      <c r="C596" s="5">
        <v>95</v>
      </c>
      <c r="D596" s="3" t="s">
        <v>12</v>
      </c>
      <c r="E596" s="3">
        <v>15</v>
      </c>
      <c r="F596" s="3">
        <v>1</v>
      </c>
      <c r="G596" s="3">
        <f t="shared" ref="G596:H596" si="594">(E596/502)*100</f>
        <v>2.9880478087649402</v>
      </c>
      <c r="H596" s="3">
        <f t="shared" si="594"/>
        <v>0.19920318725099601</v>
      </c>
    </row>
    <row r="597" spans="1:8" ht="14.25" customHeight="1" x14ac:dyDescent="0.3">
      <c r="A597" s="4" t="s">
        <v>88</v>
      </c>
      <c r="B597" s="4" t="s">
        <v>89</v>
      </c>
      <c r="C597" s="5">
        <v>100</v>
      </c>
      <c r="D597" s="3" t="s">
        <v>12</v>
      </c>
      <c r="E597" s="3">
        <v>11</v>
      </c>
      <c r="F597" s="3">
        <v>0</v>
      </c>
      <c r="G597" s="3">
        <f t="shared" ref="G597:H597" si="595">(E597/502)*100</f>
        <v>2.1912350597609564</v>
      </c>
      <c r="H597" s="3">
        <f t="shared" si="595"/>
        <v>0</v>
      </c>
    </row>
    <row r="598" spans="1:8" ht="14.25" customHeight="1" x14ac:dyDescent="0.3">
      <c r="A598" s="4" t="s">
        <v>88</v>
      </c>
      <c r="B598" s="4" t="s">
        <v>89</v>
      </c>
      <c r="C598" s="5">
        <v>105</v>
      </c>
      <c r="D598" s="3" t="s">
        <v>12</v>
      </c>
      <c r="E598" s="3">
        <v>7</v>
      </c>
      <c r="F598" s="3">
        <v>2</v>
      </c>
      <c r="G598" s="3">
        <f t="shared" ref="G598:H598" si="596">(E598/502)*100</f>
        <v>1.394422310756972</v>
      </c>
      <c r="H598" s="3">
        <f t="shared" si="596"/>
        <v>0.39840637450199201</v>
      </c>
    </row>
    <row r="599" spans="1:8" ht="14.25" customHeight="1" x14ac:dyDescent="0.3">
      <c r="A599" s="4" t="s">
        <v>88</v>
      </c>
      <c r="B599" s="4" t="s">
        <v>89</v>
      </c>
      <c r="C599" s="5">
        <v>110</v>
      </c>
      <c r="D599" s="3" t="s">
        <v>12</v>
      </c>
      <c r="E599" s="3">
        <v>3</v>
      </c>
      <c r="F599" s="3">
        <v>2</v>
      </c>
      <c r="G599" s="3">
        <f t="shared" ref="G599:H599" si="597">(E599/502)*100</f>
        <v>0.59760956175298807</v>
      </c>
      <c r="H599" s="3">
        <f t="shared" si="597"/>
        <v>0.39840637450199201</v>
      </c>
    </row>
    <row r="600" spans="1:8" ht="14.25" customHeight="1" x14ac:dyDescent="0.3">
      <c r="A600" s="4" t="s">
        <v>88</v>
      </c>
      <c r="B600" s="4" t="s">
        <v>89</v>
      </c>
      <c r="C600" s="5">
        <v>115</v>
      </c>
      <c r="D600" s="3" t="s">
        <v>12</v>
      </c>
      <c r="E600" s="3">
        <v>3</v>
      </c>
      <c r="F600" s="3">
        <v>1</v>
      </c>
      <c r="G600" s="3">
        <f t="shared" ref="G600:H600" si="598">(E600/502)*100</f>
        <v>0.59760956175298807</v>
      </c>
      <c r="H600" s="3">
        <f t="shared" si="598"/>
        <v>0.19920318725099601</v>
      </c>
    </row>
    <row r="601" spans="1:8" ht="14.25" customHeight="1" x14ac:dyDescent="0.3">
      <c r="A601" s="4" t="s">
        <v>88</v>
      </c>
      <c r="B601" s="4" t="s">
        <v>89</v>
      </c>
      <c r="C601" s="5">
        <v>120</v>
      </c>
      <c r="D601" s="3" t="s">
        <v>12</v>
      </c>
      <c r="E601" s="3">
        <v>1</v>
      </c>
      <c r="F601" s="3">
        <v>0</v>
      </c>
      <c r="G601" s="3">
        <f t="shared" ref="G601:H601" si="599">(E601/502)*100</f>
        <v>0.19920318725099601</v>
      </c>
      <c r="H601" s="3">
        <f t="shared" si="599"/>
        <v>0</v>
      </c>
    </row>
    <row r="602" spans="1:8" ht="14.25" customHeight="1" x14ac:dyDescent="0.3">
      <c r="A602" s="4" t="s">
        <v>88</v>
      </c>
      <c r="B602" s="4" t="s">
        <v>89</v>
      </c>
      <c r="C602" s="5">
        <v>125</v>
      </c>
      <c r="D602" s="3" t="s">
        <v>12</v>
      </c>
      <c r="E602" s="3">
        <v>0</v>
      </c>
      <c r="F602" s="3">
        <v>0</v>
      </c>
      <c r="G602" s="3">
        <f t="shared" ref="G602:H602" si="600">(E602/502)*100</f>
        <v>0</v>
      </c>
      <c r="H602" s="3">
        <f t="shared" si="600"/>
        <v>0</v>
      </c>
    </row>
    <row r="603" spans="1:8" ht="14.25" customHeight="1" x14ac:dyDescent="0.3">
      <c r="A603" s="4" t="s">
        <v>88</v>
      </c>
      <c r="B603" s="4" t="s">
        <v>89</v>
      </c>
      <c r="C603" s="5">
        <v>130</v>
      </c>
      <c r="D603" s="3" t="s">
        <v>12</v>
      </c>
      <c r="E603" s="3">
        <v>1</v>
      </c>
      <c r="F603" s="3">
        <v>0</v>
      </c>
      <c r="G603" s="3">
        <f t="shared" ref="G603:H603" si="601">(E603/502)*100</f>
        <v>0.19920318725099601</v>
      </c>
      <c r="H603" s="3">
        <f t="shared" si="601"/>
        <v>0</v>
      </c>
    </row>
    <row r="604" spans="1:8" ht="14.25" customHeight="1" x14ac:dyDescent="0.3">
      <c r="A604" s="4" t="s">
        <v>88</v>
      </c>
      <c r="B604" s="4" t="s">
        <v>89</v>
      </c>
      <c r="C604" s="5">
        <v>135</v>
      </c>
      <c r="D604" s="3" t="s">
        <v>12</v>
      </c>
      <c r="E604" s="3">
        <v>0</v>
      </c>
      <c r="F604" s="3">
        <v>0</v>
      </c>
      <c r="G604" s="3">
        <f t="shared" ref="G604:H604" si="602">(E604/502)*100</f>
        <v>0</v>
      </c>
      <c r="H604" s="3">
        <f t="shared" si="602"/>
        <v>0</v>
      </c>
    </row>
    <row r="605" spans="1:8" ht="14.25" customHeight="1" x14ac:dyDescent="0.3">
      <c r="A605" s="4" t="s">
        <v>88</v>
      </c>
      <c r="B605" s="4" t="s">
        <v>89</v>
      </c>
      <c r="C605" s="5">
        <v>140</v>
      </c>
      <c r="D605" s="3" t="s">
        <v>12</v>
      </c>
      <c r="E605" s="3">
        <v>0</v>
      </c>
      <c r="F605" s="3">
        <v>0</v>
      </c>
      <c r="G605" s="3">
        <f t="shared" ref="G605:H605" si="603">(E605/502)*100</f>
        <v>0</v>
      </c>
      <c r="H605" s="3">
        <f t="shared" si="603"/>
        <v>0</v>
      </c>
    </row>
    <row r="606" spans="1:8" ht="14.25" customHeight="1" x14ac:dyDescent="0.3">
      <c r="A606" s="4" t="s">
        <v>88</v>
      </c>
      <c r="B606" s="4" t="s">
        <v>89</v>
      </c>
      <c r="C606" s="5">
        <v>145</v>
      </c>
      <c r="D606" s="3" t="s">
        <v>12</v>
      </c>
      <c r="E606" s="3">
        <v>0</v>
      </c>
      <c r="F606" s="3">
        <v>0</v>
      </c>
      <c r="G606" s="3">
        <f t="shared" ref="G606:H606" si="604">(E606/502)*100</f>
        <v>0</v>
      </c>
      <c r="H606" s="3">
        <f t="shared" si="604"/>
        <v>0</v>
      </c>
    </row>
    <row r="607" spans="1:8" ht="14.25" customHeight="1" x14ac:dyDescent="0.3">
      <c r="A607" s="4" t="s">
        <v>88</v>
      </c>
      <c r="B607" s="4" t="s">
        <v>89</v>
      </c>
      <c r="C607" s="5">
        <v>150</v>
      </c>
      <c r="D607" s="3" t="s">
        <v>12</v>
      </c>
      <c r="E607" s="3">
        <v>0</v>
      </c>
      <c r="F607" s="3">
        <v>0</v>
      </c>
      <c r="G607" s="3">
        <f t="shared" ref="G607:H607" si="605">(E607/502)*100</f>
        <v>0</v>
      </c>
      <c r="H607" s="3">
        <f t="shared" si="605"/>
        <v>0</v>
      </c>
    </row>
    <row r="608" spans="1:8" ht="14.25" customHeight="1" x14ac:dyDescent="0.3">
      <c r="A608" s="4" t="s">
        <v>88</v>
      </c>
      <c r="B608" s="4" t="s">
        <v>89</v>
      </c>
      <c r="C608" s="5">
        <v>155</v>
      </c>
      <c r="D608" s="3" t="s">
        <v>12</v>
      </c>
      <c r="E608" s="3">
        <v>0</v>
      </c>
      <c r="F608" s="3">
        <v>0</v>
      </c>
      <c r="G608" s="3">
        <f t="shared" ref="G608:H608" si="606">(E608/502)*100</f>
        <v>0</v>
      </c>
      <c r="H608" s="3">
        <f t="shared" si="606"/>
        <v>0</v>
      </c>
    </row>
    <row r="609" spans="1:8" ht="14.25" customHeight="1" x14ac:dyDescent="0.3">
      <c r="A609" s="4" t="s">
        <v>88</v>
      </c>
      <c r="B609" s="4" t="s">
        <v>89</v>
      </c>
      <c r="C609" s="5">
        <v>160</v>
      </c>
      <c r="D609" s="3" t="s">
        <v>12</v>
      </c>
      <c r="E609" s="3">
        <v>0</v>
      </c>
      <c r="F609" s="3">
        <v>0</v>
      </c>
      <c r="G609" s="3">
        <f t="shared" ref="G609:H609" si="607">(E609/502)*100</f>
        <v>0</v>
      </c>
      <c r="H609" s="3">
        <f t="shared" si="607"/>
        <v>0</v>
      </c>
    </row>
    <row r="610" spans="1:8" ht="14.25" customHeight="1" x14ac:dyDescent="0.3">
      <c r="A610" s="4" t="s">
        <v>88</v>
      </c>
      <c r="B610" s="4" t="s">
        <v>89</v>
      </c>
      <c r="C610" s="5">
        <v>165</v>
      </c>
      <c r="D610" s="3" t="s">
        <v>12</v>
      </c>
      <c r="E610" s="3">
        <v>0</v>
      </c>
      <c r="F610" s="3">
        <v>0</v>
      </c>
      <c r="G610" s="3">
        <f t="shared" ref="G610:H610" si="608">(E610/502)*100</f>
        <v>0</v>
      </c>
      <c r="H610" s="3">
        <f t="shared" si="608"/>
        <v>0</v>
      </c>
    </row>
    <row r="611" spans="1:8" ht="14.25" customHeight="1" x14ac:dyDescent="0.3">
      <c r="A611" s="4" t="s">
        <v>88</v>
      </c>
      <c r="B611" s="4" t="s">
        <v>89</v>
      </c>
      <c r="C611" s="5">
        <v>170</v>
      </c>
      <c r="D611" s="3" t="s">
        <v>12</v>
      </c>
      <c r="E611" s="3">
        <v>0</v>
      </c>
      <c r="F611" s="3">
        <v>0</v>
      </c>
      <c r="G611" s="3">
        <f t="shared" ref="G611:H611" si="609">(E611/502)*100</f>
        <v>0</v>
      </c>
      <c r="H611" s="3">
        <f t="shared" si="609"/>
        <v>0</v>
      </c>
    </row>
    <row r="612" spans="1:8" ht="14.25" customHeight="1" x14ac:dyDescent="0.3">
      <c r="A612" s="4" t="s">
        <v>88</v>
      </c>
      <c r="B612" s="4" t="s">
        <v>89</v>
      </c>
      <c r="C612" s="5">
        <v>175</v>
      </c>
      <c r="D612" s="3" t="s">
        <v>12</v>
      </c>
      <c r="E612" s="3">
        <v>0</v>
      </c>
      <c r="F612" s="3">
        <v>0</v>
      </c>
      <c r="G612" s="3">
        <f t="shared" ref="G612:H612" si="610">(E612/502)*100</f>
        <v>0</v>
      </c>
      <c r="H612" s="3">
        <f t="shared" si="610"/>
        <v>0</v>
      </c>
    </row>
    <row r="613" spans="1:8" ht="14.25" customHeight="1" x14ac:dyDescent="0.3">
      <c r="A613" s="4" t="s">
        <v>88</v>
      </c>
      <c r="B613" s="4" t="s">
        <v>89</v>
      </c>
      <c r="C613" s="5" t="s">
        <v>14</v>
      </c>
      <c r="D613" s="3" t="s">
        <v>12</v>
      </c>
      <c r="E613" s="3">
        <v>0</v>
      </c>
      <c r="F613" s="3">
        <v>0</v>
      </c>
      <c r="G613" s="3">
        <f t="shared" ref="G613:H613" si="611">(E613/502)*100</f>
        <v>0</v>
      </c>
      <c r="H613" s="3">
        <f t="shared" si="611"/>
        <v>0</v>
      </c>
    </row>
    <row r="614" spans="1:8" ht="14.25" customHeight="1" x14ac:dyDescent="0.3">
      <c r="A614" s="4" t="s">
        <v>90</v>
      </c>
      <c r="B614" s="4" t="s">
        <v>91</v>
      </c>
      <c r="C614" s="5">
        <v>5</v>
      </c>
      <c r="D614" s="3" t="s">
        <v>10</v>
      </c>
      <c r="E614" s="3">
        <v>0</v>
      </c>
      <c r="F614" s="3">
        <v>0</v>
      </c>
      <c r="G614" s="3">
        <f t="shared" ref="G614:H614" si="612">(E614/438)*100</f>
        <v>0</v>
      </c>
      <c r="H614" s="3">
        <f t="shared" si="612"/>
        <v>0</v>
      </c>
    </row>
    <row r="615" spans="1:8" ht="14.25" customHeight="1" x14ac:dyDescent="0.3">
      <c r="A615" s="4" t="s">
        <v>90</v>
      </c>
      <c r="B615" s="4" t="s">
        <v>91</v>
      </c>
      <c r="C615" s="5">
        <v>10</v>
      </c>
      <c r="D615" s="3" t="s">
        <v>10</v>
      </c>
      <c r="E615" s="3">
        <v>3</v>
      </c>
      <c r="F615" s="3">
        <v>0</v>
      </c>
      <c r="G615" s="3">
        <f t="shared" ref="G615:H615" si="613">(E615/438)*100</f>
        <v>0.68493150684931503</v>
      </c>
      <c r="H615" s="3">
        <f t="shared" si="613"/>
        <v>0</v>
      </c>
    </row>
    <row r="616" spans="1:8" ht="14.25" customHeight="1" x14ac:dyDescent="0.3">
      <c r="A616" s="4" t="s">
        <v>90</v>
      </c>
      <c r="B616" s="4" t="s">
        <v>91</v>
      </c>
      <c r="C616" s="5">
        <v>15</v>
      </c>
      <c r="D616" s="3" t="s">
        <v>10</v>
      </c>
      <c r="E616" s="3">
        <v>1</v>
      </c>
      <c r="F616" s="3">
        <v>0</v>
      </c>
      <c r="G616" s="3">
        <f t="shared" ref="G616:H616" si="614">(E616/438)*100</f>
        <v>0.22831050228310501</v>
      </c>
      <c r="H616" s="3">
        <f t="shared" si="614"/>
        <v>0</v>
      </c>
    </row>
    <row r="617" spans="1:8" ht="14.25" customHeight="1" x14ac:dyDescent="0.3">
      <c r="A617" s="4" t="s">
        <v>90</v>
      </c>
      <c r="B617" s="4" t="s">
        <v>91</v>
      </c>
      <c r="C617" s="5">
        <v>20</v>
      </c>
      <c r="D617" s="3" t="s">
        <v>10</v>
      </c>
      <c r="E617" s="3">
        <v>28</v>
      </c>
      <c r="F617" s="3">
        <v>1</v>
      </c>
      <c r="G617" s="3">
        <f t="shared" ref="G617:H617" si="615">(E617/438)*100</f>
        <v>6.3926940639269407</v>
      </c>
      <c r="H617" s="3">
        <f t="shared" si="615"/>
        <v>0.22831050228310501</v>
      </c>
    </row>
    <row r="618" spans="1:8" ht="14.25" customHeight="1" x14ac:dyDescent="0.3">
      <c r="A618" s="4" t="s">
        <v>90</v>
      </c>
      <c r="B618" s="4" t="s">
        <v>91</v>
      </c>
      <c r="C618" s="5">
        <v>25</v>
      </c>
      <c r="D618" s="3" t="s">
        <v>10</v>
      </c>
      <c r="E618" s="3">
        <v>56</v>
      </c>
      <c r="F618" s="3">
        <v>1</v>
      </c>
      <c r="G618" s="3">
        <f t="shared" ref="G618:H618" si="616">(E618/438)*100</f>
        <v>12.785388127853881</v>
      </c>
      <c r="H618" s="3">
        <f t="shared" si="616"/>
        <v>0.22831050228310501</v>
      </c>
    </row>
    <row r="619" spans="1:8" ht="14.25" customHeight="1" x14ac:dyDescent="0.3">
      <c r="A619" s="4" t="s">
        <v>90</v>
      </c>
      <c r="B619" s="4" t="s">
        <v>91</v>
      </c>
      <c r="C619" s="5">
        <v>30</v>
      </c>
      <c r="D619" s="3" t="s">
        <v>10</v>
      </c>
      <c r="E619" s="3">
        <v>67</v>
      </c>
      <c r="F619" s="3">
        <v>0</v>
      </c>
      <c r="G619" s="3">
        <f t="shared" ref="G619:H619" si="617">(E619/438)*100</f>
        <v>15.296803652968036</v>
      </c>
      <c r="H619" s="3">
        <f t="shared" si="617"/>
        <v>0</v>
      </c>
    </row>
    <row r="620" spans="1:8" ht="14.25" customHeight="1" x14ac:dyDescent="0.3">
      <c r="A620" s="4" t="s">
        <v>90</v>
      </c>
      <c r="B620" s="4" t="s">
        <v>91</v>
      </c>
      <c r="C620" s="5">
        <v>35</v>
      </c>
      <c r="D620" s="3" t="s">
        <v>10</v>
      </c>
      <c r="E620" s="3">
        <v>47</v>
      </c>
      <c r="F620" s="3">
        <v>2</v>
      </c>
      <c r="G620" s="3">
        <f t="shared" ref="G620:H620" si="618">(E620/438)*100</f>
        <v>10.730593607305936</v>
      </c>
      <c r="H620" s="3">
        <f t="shared" si="618"/>
        <v>0.45662100456621002</v>
      </c>
    </row>
    <row r="621" spans="1:8" ht="14.25" customHeight="1" x14ac:dyDescent="0.3">
      <c r="A621" s="4" t="s">
        <v>90</v>
      </c>
      <c r="B621" s="4" t="s">
        <v>91</v>
      </c>
      <c r="C621" s="5">
        <v>40</v>
      </c>
      <c r="D621" s="3" t="s">
        <v>11</v>
      </c>
      <c r="E621" s="3">
        <v>21</v>
      </c>
      <c r="F621" s="3">
        <v>0</v>
      </c>
      <c r="G621" s="3">
        <f t="shared" ref="G621:H621" si="619">(E621/438)*100</f>
        <v>4.7945205479452051</v>
      </c>
      <c r="H621" s="3">
        <f t="shared" si="619"/>
        <v>0</v>
      </c>
    </row>
    <row r="622" spans="1:8" ht="14.25" customHeight="1" x14ac:dyDescent="0.3">
      <c r="A622" s="4" t="s">
        <v>90</v>
      </c>
      <c r="B622" s="4" t="s">
        <v>91</v>
      </c>
      <c r="C622" s="5">
        <v>45</v>
      </c>
      <c r="D622" s="3" t="s">
        <v>11</v>
      </c>
      <c r="E622" s="3">
        <v>16</v>
      </c>
      <c r="F622" s="3">
        <v>0</v>
      </c>
      <c r="G622" s="3">
        <f t="shared" ref="G622:H622" si="620">(E622/438)*100</f>
        <v>3.6529680365296802</v>
      </c>
      <c r="H622" s="3">
        <f t="shared" si="620"/>
        <v>0</v>
      </c>
    </row>
    <row r="623" spans="1:8" ht="14.25" customHeight="1" x14ac:dyDescent="0.3">
      <c r="A623" s="4" t="s">
        <v>90</v>
      </c>
      <c r="B623" s="4" t="s">
        <v>91</v>
      </c>
      <c r="C623" s="5">
        <v>50</v>
      </c>
      <c r="D623" s="3" t="s">
        <v>11</v>
      </c>
      <c r="E623" s="3">
        <v>8</v>
      </c>
      <c r="F623" s="3">
        <v>1</v>
      </c>
      <c r="G623" s="3">
        <f t="shared" ref="G623:H623" si="621">(E623/438)*100</f>
        <v>1.8264840182648401</v>
      </c>
      <c r="H623" s="3">
        <f t="shared" si="621"/>
        <v>0.22831050228310501</v>
      </c>
    </row>
    <row r="624" spans="1:8" ht="14.25" customHeight="1" x14ac:dyDescent="0.3">
      <c r="A624" s="4" t="s">
        <v>90</v>
      </c>
      <c r="B624" s="4" t="s">
        <v>91</v>
      </c>
      <c r="C624" s="5">
        <v>55</v>
      </c>
      <c r="D624" s="3" t="s">
        <v>11</v>
      </c>
      <c r="E624" s="3">
        <v>1</v>
      </c>
      <c r="F624" s="3">
        <v>0</v>
      </c>
      <c r="G624" s="3">
        <f t="shared" ref="G624:H624" si="622">(E624/438)*100</f>
        <v>0.22831050228310501</v>
      </c>
      <c r="H624" s="3">
        <f t="shared" si="622"/>
        <v>0</v>
      </c>
    </row>
    <row r="625" spans="1:8" ht="14.25" customHeight="1" x14ac:dyDescent="0.3">
      <c r="A625" s="4" t="s">
        <v>90</v>
      </c>
      <c r="B625" s="4" t="s">
        <v>91</v>
      </c>
      <c r="C625" s="5">
        <v>60</v>
      </c>
      <c r="D625" s="3" t="s">
        <v>11</v>
      </c>
      <c r="E625" s="3">
        <v>2</v>
      </c>
      <c r="F625" s="3">
        <v>0</v>
      </c>
      <c r="G625" s="3">
        <f t="shared" ref="G625:H625" si="623">(E625/438)*100</f>
        <v>0.45662100456621002</v>
      </c>
      <c r="H625" s="3">
        <f t="shared" si="623"/>
        <v>0</v>
      </c>
    </row>
    <row r="626" spans="1:8" ht="14.25" customHeight="1" x14ac:dyDescent="0.3">
      <c r="A626" s="4" t="s">
        <v>90</v>
      </c>
      <c r="B626" s="4" t="s">
        <v>91</v>
      </c>
      <c r="C626" s="5">
        <v>65</v>
      </c>
      <c r="D626" s="3" t="s">
        <v>11</v>
      </c>
      <c r="E626" s="3">
        <v>7</v>
      </c>
      <c r="F626" s="3">
        <v>0</v>
      </c>
      <c r="G626" s="3">
        <f t="shared" ref="G626:H626" si="624">(E626/438)*100</f>
        <v>1.5981735159817352</v>
      </c>
      <c r="H626" s="3">
        <f t="shared" si="624"/>
        <v>0</v>
      </c>
    </row>
    <row r="627" spans="1:8" ht="14.25" customHeight="1" x14ac:dyDescent="0.3">
      <c r="A627" s="4" t="s">
        <v>90</v>
      </c>
      <c r="B627" s="4" t="s">
        <v>91</v>
      </c>
      <c r="C627" s="5">
        <v>70</v>
      </c>
      <c r="D627" s="3" t="s">
        <v>11</v>
      </c>
      <c r="E627" s="3">
        <v>7</v>
      </c>
      <c r="F627" s="3">
        <v>1</v>
      </c>
      <c r="G627" s="3">
        <f t="shared" ref="G627:H627" si="625">(E627/438)*100</f>
        <v>1.5981735159817352</v>
      </c>
      <c r="H627" s="3">
        <f t="shared" si="625"/>
        <v>0.22831050228310501</v>
      </c>
    </row>
    <row r="628" spans="1:8" ht="14.25" customHeight="1" x14ac:dyDescent="0.3">
      <c r="A628" s="4" t="s">
        <v>90</v>
      </c>
      <c r="B628" s="4" t="s">
        <v>91</v>
      </c>
      <c r="C628" s="5">
        <v>75</v>
      </c>
      <c r="D628" s="3" t="s">
        <v>11</v>
      </c>
      <c r="E628" s="3">
        <v>6</v>
      </c>
      <c r="F628" s="3">
        <v>2</v>
      </c>
      <c r="G628" s="3">
        <f t="shared" ref="G628:H628" si="626">(E628/438)*100</f>
        <v>1.3698630136986301</v>
      </c>
      <c r="H628" s="3">
        <f t="shared" si="626"/>
        <v>0.45662100456621002</v>
      </c>
    </row>
    <row r="629" spans="1:8" ht="14.25" customHeight="1" x14ac:dyDescent="0.3">
      <c r="A629" s="4" t="s">
        <v>90</v>
      </c>
      <c r="B629" s="4" t="s">
        <v>91</v>
      </c>
      <c r="C629" s="5">
        <v>80</v>
      </c>
      <c r="D629" s="3" t="s">
        <v>12</v>
      </c>
      <c r="E629" s="3">
        <v>20</v>
      </c>
      <c r="F629" s="3">
        <v>3</v>
      </c>
      <c r="G629" s="3">
        <f t="shared" ref="G629:H629" si="627">(E629/438)*100</f>
        <v>4.5662100456620998</v>
      </c>
      <c r="H629" s="3">
        <f t="shared" si="627"/>
        <v>0.68493150684931503</v>
      </c>
    </row>
    <row r="630" spans="1:8" ht="14.25" customHeight="1" x14ac:dyDescent="0.3">
      <c r="A630" s="4" t="s">
        <v>90</v>
      </c>
      <c r="B630" s="4" t="s">
        <v>91</v>
      </c>
      <c r="C630" s="5">
        <v>85</v>
      </c>
      <c r="D630" s="3" t="s">
        <v>12</v>
      </c>
      <c r="E630" s="3">
        <v>25</v>
      </c>
      <c r="F630" s="3">
        <v>2</v>
      </c>
      <c r="G630" s="3">
        <f t="shared" ref="G630:H630" si="628">(E630/438)*100</f>
        <v>5.7077625570776256</v>
      </c>
      <c r="H630" s="3">
        <f t="shared" si="628"/>
        <v>0.45662100456621002</v>
      </c>
    </row>
    <row r="631" spans="1:8" ht="14.25" customHeight="1" x14ac:dyDescent="0.3">
      <c r="A631" s="4" t="s">
        <v>90</v>
      </c>
      <c r="B631" s="4" t="s">
        <v>91</v>
      </c>
      <c r="C631" s="5">
        <v>90</v>
      </c>
      <c r="D631" s="3" t="s">
        <v>12</v>
      </c>
      <c r="E631" s="3">
        <v>26</v>
      </c>
      <c r="F631" s="3">
        <v>0</v>
      </c>
      <c r="G631" s="3">
        <f t="shared" ref="G631:H631" si="629">(E631/438)*100</f>
        <v>5.93607305936073</v>
      </c>
      <c r="H631" s="3">
        <f t="shared" si="629"/>
        <v>0</v>
      </c>
    </row>
    <row r="632" spans="1:8" ht="14.25" customHeight="1" x14ac:dyDescent="0.3">
      <c r="A632" s="4" t="s">
        <v>90</v>
      </c>
      <c r="B632" s="4" t="s">
        <v>91</v>
      </c>
      <c r="C632" s="5">
        <v>95</v>
      </c>
      <c r="D632" s="3" t="s">
        <v>12</v>
      </c>
      <c r="E632" s="3">
        <v>19</v>
      </c>
      <c r="F632" s="3">
        <v>0</v>
      </c>
      <c r="G632" s="3">
        <f t="shared" ref="G632:H632" si="630">(E632/438)*100</f>
        <v>4.3378995433789953</v>
      </c>
      <c r="H632" s="3">
        <f t="shared" si="630"/>
        <v>0</v>
      </c>
    </row>
    <row r="633" spans="1:8" ht="14.25" customHeight="1" x14ac:dyDescent="0.3">
      <c r="A633" s="4" t="s">
        <v>90</v>
      </c>
      <c r="B633" s="4" t="s">
        <v>91</v>
      </c>
      <c r="C633" s="5">
        <v>100</v>
      </c>
      <c r="D633" s="3" t="s">
        <v>12</v>
      </c>
      <c r="E633" s="3">
        <v>16</v>
      </c>
      <c r="F633" s="3">
        <v>1</v>
      </c>
      <c r="G633" s="3">
        <f t="shared" ref="G633:H633" si="631">(E633/438)*100</f>
        <v>3.6529680365296802</v>
      </c>
      <c r="H633" s="3">
        <f t="shared" si="631"/>
        <v>0.22831050228310501</v>
      </c>
    </row>
    <row r="634" spans="1:8" ht="14.25" customHeight="1" x14ac:dyDescent="0.3">
      <c r="A634" s="4" t="s">
        <v>90</v>
      </c>
      <c r="B634" s="4" t="s">
        <v>91</v>
      </c>
      <c r="C634" s="5">
        <v>105</v>
      </c>
      <c r="D634" s="3" t="s">
        <v>12</v>
      </c>
      <c r="E634" s="3">
        <v>15</v>
      </c>
      <c r="F634" s="3">
        <v>3</v>
      </c>
      <c r="G634" s="3">
        <f t="shared" ref="G634:H634" si="632">(E634/438)*100</f>
        <v>3.4246575342465753</v>
      </c>
      <c r="H634" s="3">
        <f t="shared" si="632"/>
        <v>0.68493150684931503</v>
      </c>
    </row>
    <row r="635" spans="1:8" ht="14.25" customHeight="1" x14ac:dyDescent="0.3">
      <c r="A635" s="4" t="s">
        <v>90</v>
      </c>
      <c r="B635" s="4" t="s">
        <v>91</v>
      </c>
      <c r="C635" s="5">
        <v>110</v>
      </c>
      <c r="D635" s="3" t="s">
        <v>12</v>
      </c>
      <c r="E635" s="3">
        <v>10</v>
      </c>
      <c r="F635" s="3">
        <v>2</v>
      </c>
      <c r="G635" s="3">
        <f t="shared" ref="G635:H635" si="633">(E635/438)*100</f>
        <v>2.2831050228310499</v>
      </c>
      <c r="H635" s="3">
        <f t="shared" si="633"/>
        <v>0.45662100456621002</v>
      </c>
    </row>
    <row r="636" spans="1:8" ht="14.25" customHeight="1" x14ac:dyDescent="0.3">
      <c r="A636" s="4" t="s">
        <v>90</v>
      </c>
      <c r="B636" s="4" t="s">
        <v>91</v>
      </c>
      <c r="C636" s="5">
        <v>115</v>
      </c>
      <c r="D636" s="3" t="s">
        <v>12</v>
      </c>
      <c r="E636" s="3">
        <v>7</v>
      </c>
      <c r="F636" s="3">
        <v>1</v>
      </c>
      <c r="G636" s="3">
        <f t="shared" ref="G636:H636" si="634">(E636/438)*100</f>
        <v>1.5981735159817352</v>
      </c>
      <c r="H636" s="3">
        <f t="shared" si="634"/>
        <v>0.22831050228310501</v>
      </c>
    </row>
    <row r="637" spans="1:8" ht="14.25" customHeight="1" x14ac:dyDescent="0.3">
      <c r="A637" s="4" t="s">
        <v>90</v>
      </c>
      <c r="B637" s="4" t="s">
        <v>91</v>
      </c>
      <c r="C637" s="5">
        <v>120</v>
      </c>
      <c r="D637" s="3" t="s">
        <v>12</v>
      </c>
      <c r="E637" s="3">
        <v>5</v>
      </c>
      <c r="F637" s="3">
        <v>0</v>
      </c>
      <c r="G637" s="3">
        <f t="shared" ref="G637:H637" si="635">(E637/438)*100</f>
        <v>1.1415525114155249</v>
      </c>
      <c r="H637" s="3">
        <f t="shared" si="635"/>
        <v>0</v>
      </c>
    </row>
    <row r="638" spans="1:8" ht="14.25" customHeight="1" x14ac:dyDescent="0.3">
      <c r="A638" s="4" t="s">
        <v>90</v>
      </c>
      <c r="B638" s="4" t="s">
        <v>91</v>
      </c>
      <c r="C638" s="5">
        <v>125</v>
      </c>
      <c r="D638" s="3" t="s">
        <v>12</v>
      </c>
      <c r="E638" s="3">
        <v>1</v>
      </c>
      <c r="F638" s="3">
        <v>1</v>
      </c>
      <c r="G638" s="3">
        <f t="shared" ref="G638:H638" si="636">(E638/438)*100</f>
        <v>0.22831050228310501</v>
      </c>
      <c r="H638" s="3">
        <f t="shared" si="636"/>
        <v>0.22831050228310501</v>
      </c>
    </row>
    <row r="639" spans="1:8" ht="14.25" customHeight="1" x14ac:dyDescent="0.3">
      <c r="A639" s="4" t="s">
        <v>90</v>
      </c>
      <c r="B639" s="4" t="s">
        <v>91</v>
      </c>
      <c r="C639" s="5">
        <v>130</v>
      </c>
      <c r="D639" s="3" t="s">
        <v>12</v>
      </c>
      <c r="E639" s="3">
        <v>0</v>
      </c>
      <c r="F639" s="3">
        <v>0</v>
      </c>
      <c r="G639" s="3">
        <f t="shared" ref="G639:H639" si="637">(E639/438)*100</f>
        <v>0</v>
      </c>
      <c r="H639" s="3">
        <f t="shared" si="637"/>
        <v>0</v>
      </c>
    </row>
    <row r="640" spans="1:8" ht="14.25" customHeight="1" x14ac:dyDescent="0.3">
      <c r="A640" s="4" t="s">
        <v>90</v>
      </c>
      <c r="B640" s="4" t="s">
        <v>91</v>
      </c>
      <c r="C640" s="5">
        <v>135</v>
      </c>
      <c r="D640" s="3" t="s">
        <v>12</v>
      </c>
      <c r="E640" s="3">
        <v>1</v>
      </c>
      <c r="F640" s="3">
        <v>0</v>
      </c>
      <c r="G640" s="3">
        <f t="shared" ref="G640:H640" si="638">(E640/438)*100</f>
        <v>0.22831050228310501</v>
      </c>
      <c r="H640" s="3">
        <f t="shared" si="638"/>
        <v>0</v>
      </c>
    </row>
    <row r="641" spans="1:8" ht="14.25" customHeight="1" x14ac:dyDescent="0.3">
      <c r="A641" s="4" t="s">
        <v>90</v>
      </c>
      <c r="B641" s="4" t="s">
        <v>91</v>
      </c>
      <c r="C641" s="5">
        <v>140</v>
      </c>
      <c r="D641" s="3" t="s">
        <v>12</v>
      </c>
      <c r="E641" s="3">
        <v>1</v>
      </c>
      <c r="F641" s="3">
        <v>0</v>
      </c>
      <c r="G641" s="3">
        <f t="shared" ref="G641:H641" si="639">(E641/438)*100</f>
        <v>0.22831050228310501</v>
      </c>
      <c r="H641" s="3">
        <f t="shared" si="639"/>
        <v>0</v>
      </c>
    </row>
    <row r="642" spans="1:8" ht="14.25" customHeight="1" x14ac:dyDescent="0.3">
      <c r="A642" s="4" t="s">
        <v>90</v>
      </c>
      <c r="B642" s="4" t="s">
        <v>91</v>
      </c>
      <c r="C642" s="5">
        <v>145</v>
      </c>
      <c r="D642" s="3" t="s">
        <v>12</v>
      </c>
      <c r="E642" s="3">
        <v>1</v>
      </c>
      <c r="F642" s="3">
        <v>0</v>
      </c>
      <c r="G642" s="3">
        <f t="shared" ref="G642:H642" si="640">(E642/438)*100</f>
        <v>0.22831050228310501</v>
      </c>
      <c r="H642" s="3">
        <f t="shared" si="640"/>
        <v>0</v>
      </c>
    </row>
    <row r="643" spans="1:8" ht="14.25" customHeight="1" x14ac:dyDescent="0.3">
      <c r="A643" s="4" t="s">
        <v>90</v>
      </c>
      <c r="B643" s="4" t="s">
        <v>91</v>
      </c>
      <c r="C643" s="5">
        <v>150</v>
      </c>
      <c r="D643" s="3" t="s">
        <v>12</v>
      </c>
      <c r="E643" s="3">
        <v>0</v>
      </c>
      <c r="F643" s="3">
        <v>0</v>
      </c>
      <c r="G643" s="3">
        <f t="shared" ref="G643:H643" si="641">(E643/438)*100</f>
        <v>0</v>
      </c>
      <c r="H643" s="3">
        <f t="shared" si="641"/>
        <v>0</v>
      </c>
    </row>
    <row r="644" spans="1:8" ht="14.25" customHeight="1" x14ac:dyDescent="0.3">
      <c r="A644" s="4" t="s">
        <v>90</v>
      </c>
      <c r="B644" s="4" t="s">
        <v>91</v>
      </c>
      <c r="C644" s="5">
        <v>155</v>
      </c>
      <c r="D644" s="3" t="s">
        <v>12</v>
      </c>
      <c r="E644" s="3">
        <v>0</v>
      </c>
      <c r="F644" s="3">
        <v>0</v>
      </c>
      <c r="G644" s="3">
        <f t="shared" ref="G644:H644" si="642">(E644/438)*100</f>
        <v>0</v>
      </c>
      <c r="H644" s="3">
        <f t="shared" si="642"/>
        <v>0</v>
      </c>
    </row>
    <row r="645" spans="1:8" ht="14.25" customHeight="1" x14ac:dyDescent="0.3">
      <c r="A645" s="4" t="s">
        <v>90</v>
      </c>
      <c r="B645" s="4" t="s">
        <v>91</v>
      </c>
      <c r="C645" s="5">
        <v>160</v>
      </c>
      <c r="D645" s="3" t="s">
        <v>12</v>
      </c>
      <c r="E645" s="3">
        <v>0</v>
      </c>
      <c r="F645" s="3">
        <v>0</v>
      </c>
      <c r="G645" s="3">
        <f t="shared" ref="G645:H645" si="643">(E645/438)*100</f>
        <v>0</v>
      </c>
      <c r="H645" s="3">
        <f t="shared" si="643"/>
        <v>0</v>
      </c>
    </row>
    <row r="646" spans="1:8" ht="14.25" customHeight="1" x14ac:dyDescent="0.3">
      <c r="A646" s="4" t="s">
        <v>90</v>
      </c>
      <c r="B646" s="4" t="s">
        <v>91</v>
      </c>
      <c r="C646" s="5">
        <v>165</v>
      </c>
      <c r="D646" s="3" t="s">
        <v>12</v>
      </c>
      <c r="E646" s="3">
        <v>0</v>
      </c>
      <c r="F646" s="3">
        <v>0</v>
      </c>
      <c r="G646" s="3">
        <f t="shared" ref="G646:H646" si="644">(E646/438)*100</f>
        <v>0</v>
      </c>
      <c r="H646" s="3">
        <f t="shared" si="644"/>
        <v>0</v>
      </c>
    </row>
    <row r="647" spans="1:8" ht="14.25" customHeight="1" x14ac:dyDescent="0.3">
      <c r="A647" s="4" t="s">
        <v>90</v>
      </c>
      <c r="B647" s="4" t="s">
        <v>91</v>
      </c>
      <c r="C647" s="5">
        <v>170</v>
      </c>
      <c r="D647" s="3" t="s">
        <v>12</v>
      </c>
      <c r="E647" s="3">
        <v>0</v>
      </c>
      <c r="F647" s="3">
        <v>0</v>
      </c>
      <c r="G647" s="3">
        <f t="shared" ref="G647:H647" si="645">(E647/438)*100</f>
        <v>0</v>
      </c>
      <c r="H647" s="3">
        <f t="shared" si="645"/>
        <v>0</v>
      </c>
    </row>
    <row r="648" spans="1:8" ht="14.25" customHeight="1" x14ac:dyDescent="0.3">
      <c r="A648" s="4" t="s">
        <v>90</v>
      </c>
      <c r="B648" s="4" t="s">
        <v>91</v>
      </c>
      <c r="C648" s="5">
        <v>175</v>
      </c>
      <c r="D648" s="3" t="s">
        <v>12</v>
      </c>
      <c r="E648" s="3">
        <v>0</v>
      </c>
      <c r="F648" s="3">
        <v>0</v>
      </c>
      <c r="G648" s="3">
        <f t="shared" ref="G648:H648" si="646">(E648/438)*100</f>
        <v>0</v>
      </c>
      <c r="H648" s="3">
        <f t="shared" si="646"/>
        <v>0</v>
      </c>
    </row>
    <row r="649" spans="1:8" ht="14.25" customHeight="1" x14ac:dyDescent="0.3">
      <c r="A649" s="4" t="s">
        <v>90</v>
      </c>
      <c r="B649" s="4" t="s">
        <v>91</v>
      </c>
      <c r="C649" s="5" t="s">
        <v>14</v>
      </c>
      <c r="D649" s="3" t="s">
        <v>12</v>
      </c>
      <c r="E649" s="3">
        <v>0</v>
      </c>
      <c r="F649" s="3">
        <v>0</v>
      </c>
      <c r="G649" s="3">
        <f t="shared" ref="G649:H649" si="647">(E649/438)*100</f>
        <v>0</v>
      </c>
      <c r="H649" s="3">
        <f t="shared" si="647"/>
        <v>0</v>
      </c>
    </row>
    <row r="650" spans="1:8" ht="14.25" customHeight="1" x14ac:dyDescent="0.3">
      <c r="A650" s="4" t="s">
        <v>92</v>
      </c>
      <c r="B650" s="4" t="s">
        <v>93</v>
      </c>
      <c r="C650" s="5">
        <v>5</v>
      </c>
      <c r="D650" s="3" t="s">
        <v>10</v>
      </c>
      <c r="E650" s="3">
        <v>0</v>
      </c>
      <c r="F650" s="3">
        <v>0</v>
      </c>
      <c r="G650" s="3">
        <f t="shared" ref="G650:H650" si="648">(E650/348)*100</f>
        <v>0</v>
      </c>
      <c r="H650" s="3">
        <f t="shared" si="648"/>
        <v>0</v>
      </c>
    </row>
    <row r="651" spans="1:8" ht="14.25" customHeight="1" x14ac:dyDescent="0.3">
      <c r="A651" s="4" t="s">
        <v>92</v>
      </c>
      <c r="B651" s="4" t="s">
        <v>93</v>
      </c>
      <c r="C651" s="5">
        <v>10</v>
      </c>
      <c r="D651" s="3" t="s">
        <v>10</v>
      </c>
      <c r="E651" s="3">
        <v>0</v>
      </c>
      <c r="F651" s="3">
        <v>0</v>
      </c>
      <c r="G651" s="3">
        <f t="shared" ref="G651:H651" si="649">(E651/348)*100</f>
        <v>0</v>
      </c>
      <c r="H651" s="3">
        <f t="shared" si="649"/>
        <v>0</v>
      </c>
    </row>
    <row r="652" spans="1:8" ht="14.25" customHeight="1" x14ac:dyDescent="0.3">
      <c r="A652" s="4" t="s">
        <v>92</v>
      </c>
      <c r="B652" s="4" t="s">
        <v>93</v>
      </c>
      <c r="C652" s="5">
        <v>15</v>
      </c>
      <c r="D652" s="3" t="s">
        <v>10</v>
      </c>
      <c r="E652" s="3">
        <v>5</v>
      </c>
      <c r="F652" s="3">
        <v>0</v>
      </c>
      <c r="G652" s="3">
        <f t="shared" ref="G652:H652" si="650">(E652/348)*100</f>
        <v>1.4367816091954022</v>
      </c>
      <c r="H652" s="3">
        <f t="shared" si="650"/>
        <v>0</v>
      </c>
    </row>
    <row r="653" spans="1:8" ht="14.25" customHeight="1" x14ac:dyDescent="0.3">
      <c r="A653" s="4" t="s">
        <v>92</v>
      </c>
      <c r="B653" s="4" t="s">
        <v>93</v>
      </c>
      <c r="C653" s="5">
        <v>20</v>
      </c>
      <c r="D653" s="3" t="s">
        <v>10</v>
      </c>
      <c r="E653" s="3">
        <v>20</v>
      </c>
      <c r="F653" s="3">
        <v>3</v>
      </c>
      <c r="G653" s="3">
        <f t="shared" ref="G653:H653" si="651">(E653/348)*100</f>
        <v>5.7471264367816088</v>
      </c>
      <c r="H653" s="3">
        <f t="shared" si="651"/>
        <v>0.86206896551724133</v>
      </c>
    </row>
    <row r="654" spans="1:8" ht="14.25" customHeight="1" x14ac:dyDescent="0.3">
      <c r="A654" s="4" t="s">
        <v>92</v>
      </c>
      <c r="B654" s="4" t="s">
        <v>93</v>
      </c>
      <c r="C654" s="5">
        <v>25</v>
      </c>
      <c r="D654" s="3" t="s">
        <v>10</v>
      </c>
      <c r="E654" s="3">
        <v>39</v>
      </c>
      <c r="F654" s="3">
        <v>3</v>
      </c>
      <c r="G654" s="3">
        <f t="shared" ref="G654:H654" si="652">(E654/348)*100</f>
        <v>11.206896551724139</v>
      </c>
      <c r="H654" s="3">
        <f t="shared" si="652"/>
        <v>0.86206896551724133</v>
      </c>
    </row>
    <row r="655" spans="1:8" ht="14.25" customHeight="1" x14ac:dyDescent="0.3">
      <c r="A655" s="4" t="s">
        <v>92</v>
      </c>
      <c r="B655" s="4" t="s">
        <v>93</v>
      </c>
      <c r="C655" s="5">
        <v>30</v>
      </c>
      <c r="D655" s="3" t="s">
        <v>10</v>
      </c>
      <c r="E655" s="3">
        <v>44</v>
      </c>
      <c r="F655" s="3">
        <v>3</v>
      </c>
      <c r="G655" s="3">
        <f t="shared" ref="G655:H655" si="653">(E655/348)*100</f>
        <v>12.643678160919542</v>
      </c>
      <c r="H655" s="3">
        <f t="shared" si="653"/>
        <v>0.86206896551724133</v>
      </c>
    </row>
    <row r="656" spans="1:8" ht="14.25" customHeight="1" x14ac:dyDescent="0.3">
      <c r="A656" s="4" t="s">
        <v>92</v>
      </c>
      <c r="B656" s="4" t="s">
        <v>93</v>
      </c>
      <c r="C656" s="5">
        <v>35</v>
      </c>
      <c r="D656" s="3" t="s">
        <v>10</v>
      </c>
      <c r="E656" s="3">
        <v>37</v>
      </c>
      <c r="F656" s="3">
        <v>2</v>
      </c>
      <c r="G656" s="3">
        <f t="shared" ref="G656:H656" si="654">(E656/348)*100</f>
        <v>10.632183908045976</v>
      </c>
      <c r="H656" s="3">
        <f t="shared" si="654"/>
        <v>0.57471264367816088</v>
      </c>
    </row>
    <row r="657" spans="1:8" ht="14.25" customHeight="1" x14ac:dyDescent="0.3">
      <c r="A657" s="4" t="s">
        <v>92</v>
      </c>
      <c r="B657" s="4" t="s">
        <v>93</v>
      </c>
      <c r="C657" s="5">
        <v>40</v>
      </c>
      <c r="D657" s="3" t="s">
        <v>11</v>
      </c>
      <c r="E657" s="3">
        <v>21</v>
      </c>
      <c r="F657" s="3">
        <v>0</v>
      </c>
      <c r="G657" s="3">
        <f t="shared" ref="G657:H657" si="655">(E657/348)*100</f>
        <v>6.0344827586206895</v>
      </c>
      <c r="H657" s="3">
        <f t="shared" si="655"/>
        <v>0</v>
      </c>
    </row>
    <row r="658" spans="1:8" ht="14.25" customHeight="1" x14ac:dyDescent="0.3">
      <c r="A658" s="4" t="s">
        <v>92</v>
      </c>
      <c r="B658" s="4" t="s">
        <v>93</v>
      </c>
      <c r="C658" s="5">
        <v>45</v>
      </c>
      <c r="D658" s="3" t="s">
        <v>11</v>
      </c>
      <c r="E658" s="3">
        <v>7</v>
      </c>
      <c r="F658" s="3">
        <v>2</v>
      </c>
      <c r="G658" s="3">
        <f t="shared" ref="G658:H658" si="656">(E658/348)*100</f>
        <v>2.0114942528735633</v>
      </c>
      <c r="H658" s="3">
        <f t="shared" si="656"/>
        <v>0.57471264367816088</v>
      </c>
    </row>
    <row r="659" spans="1:8" ht="14.25" customHeight="1" x14ac:dyDescent="0.3">
      <c r="A659" s="4" t="s">
        <v>92</v>
      </c>
      <c r="B659" s="4" t="s">
        <v>93</v>
      </c>
      <c r="C659" s="5">
        <v>50</v>
      </c>
      <c r="D659" s="3" t="s">
        <v>11</v>
      </c>
      <c r="E659" s="3">
        <v>7</v>
      </c>
      <c r="F659" s="3">
        <v>0</v>
      </c>
      <c r="G659" s="3">
        <f t="shared" ref="G659:H659" si="657">(E659/348)*100</f>
        <v>2.0114942528735633</v>
      </c>
      <c r="H659" s="3">
        <f t="shared" si="657"/>
        <v>0</v>
      </c>
    </row>
    <row r="660" spans="1:8" ht="14.25" customHeight="1" x14ac:dyDescent="0.3">
      <c r="A660" s="4" t="s">
        <v>92</v>
      </c>
      <c r="B660" s="4" t="s">
        <v>93</v>
      </c>
      <c r="C660" s="5">
        <v>55</v>
      </c>
      <c r="D660" s="3" t="s">
        <v>11</v>
      </c>
      <c r="E660" s="3">
        <v>2</v>
      </c>
      <c r="F660" s="3">
        <v>2</v>
      </c>
      <c r="G660" s="3">
        <f t="shared" ref="G660:H660" si="658">(E660/348)*100</f>
        <v>0.57471264367816088</v>
      </c>
      <c r="H660" s="3">
        <f t="shared" si="658"/>
        <v>0.57471264367816088</v>
      </c>
    </row>
    <row r="661" spans="1:8" ht="14.25" customHeight="1" x14ac:dyDescent="0.3">
      <c r="A661" s="4" t="s">
        <v>92</v>
      </c>
      <c r="B661" s="4" t="s">
        <v>93</v>
      </c>
      <c r="C661" s="5">
        <v>60</v>
      </c>
      <c r="D661" s="3" t="s">
        <v>11</v>
      </c>
      <c r="E661" s="3">
        <v>1</v>
      </c>
      <c r="F661" s="3">
        <v>0</v>
      </c>
      <c r="G661" s="3">
        <f t="shared" ref="G661:H661" si="659">(E661/348)*100</f>
        <v>0.28735632183908044</v>
      </c>
      <c r="H661" s="3">
        <f t="shared" si="659"/>
        <v>0</v>
      </c>
    </row>
    <row r="662" spans="1:8" ht="14.25" customHeight="1" x14ac:dyDescent="0.3">
      <c r="A662" s="4" t="s">
        <v>92</v>
      </c>
      <c r="B662" s="4" t="s">
        <v>93</v>
      </c>
      <c r="C662" s="5">
        <v>65</v>
      </c>
      <c r="D662" s="3" t="s">
        <v>11</v>
      </c>
      <c r="E662" s="3">
        <v>1</v>
      </c>
      <c r="F662" s="3">
        <v>0</v>
      </c>
      <c r="G662" s="3">
        <f t="shared" ref="G662:H662" si="660">(E662/348)*100</f>
        <v>0.28735632183908044</v>
      </c>
      <c r="H662" s="3">
        <f t="shared" si="660"/>
        <v>0</v>
      </c>
    </row>
    <row r="663" spans="1:8" ht="14.25" customHeight="1" x14ac:dyDescent="0.3">
      <c r="A663" s="4" t="s">
        <v>92</v>
      </c>
      <c r="B663" s="4" t="s">
        <v>93</v>
      </c>
      <c r="C663" s="5">
        <v>70</v>
      </c>
      <c r="D663" s="3" t="s">
        <v>11</v>
      </c>
      <c r="E663" s="3">
        <v>5</v>
      </c>
      <c r="F663" s="3">
        <v>1</v>
      </c>
      <c r="G663" s="3">
        <f t="shared" ref="G663:H663" si="661">(E663/348)*100</f>
        <v>1.4367816091954022</v>
      </c>
      <c r="H663" s="3">
        <f t="shared" si="661"/>
        <v>0.28735632183908044</v>
      </c>
    </row>
    <row r="664" spans="1:8" ht="14.25" customHeight="1" x14ac:dyDescent="0.3">
      <c r="A664" s="4" t="s">
        <v>92</v>
      </c>
      <c r="B664" s="4" t="s">
        <v>93</v>
      </c>
      <c r="C664" s="5">
        <v>75</v>
      </c>
      <c r="D664" s="3" t="s">
        <v>11</v>
      </c>
      <c r="E664" s="3">
        <v>7</v>
      </c>
      <c r="F664" s="3">
        <v>4</v>
      </c>
      <c r="G664" s="3">
        <f t="shared" ref="G664:H664" si="662">(E664/348)*100</f>
        <v>2.0114942528735633</v>
      </c>
      <c r="H664" s="3">
        <f t="shared" si="662"/>
        <v>1.1494252873563218</v>
      </c>
    </row>
    <row r="665" spans="1:8" ht="14.25" customHeight="1" x14ac:dyDescent="0.3">
      <c r="A665" s="4" t="s">
        <v>92</v>
      </c>
      <c r="B665" s="4" t="s">
        <v>93</v>
      </c>
      <c r="C665" s="5">
        <v>80</v>
      </c>
      <c r="D665" s="3" t="s">
        <v>12</v>
      </c>
      <c r="E665" s="3">
        <v>13</v>
      </c>
      <c r="F665" s="3">
        <v>2</v>
      </c>
      <c r="G665" s="3">
        <f t="shared" ref="G665:H665" si="663">(E665/348)*100</f>
        <v>3.7356321839080464</v>
      </c>
      <c r="H665" s="3">
        <f t="shared" si="663"/>
        <v>0.57471264367816088</v>
      </c>
    </row>
    <row r="666" spans="1:8" ht="14.25" customHeight="1" x14ac:dyDescent="0.3">
      <c r="A666" s="4" t="s">
        <v>92</v>
      </c>
      <c r="B666" s="4" t="s">
        <v>93</v>
      </c>
      <c r="C666" s="5">
        <v>85</v>
      </c>
      <c r="D666" s="3" t="s">
        <v>12</v>
      </c>
      <c r="E666" s="3">
        <v>16</v>
      </c>
      <c r="F666" s="3">
        <v>0</v>
      </c>
      <c r="G666" s="3">
        <f t="shared" ref="G666:H666" si="664">(E666/348)*100</f>
        <v>4.5977011494252871</v>
      </c>
      <c r="H666" s="3">
        <f t="shared" si="664"/>
        <v>0</v>
      </c>
    </row>
    <row r="667" spans="1:8" ht="14.25" customHeight="1" x14ac:dyDescent="0.3">
      <c r="A667" s="4" t="s">
        <v>92</v>
      </c>
      <c r="B667" s="4" t="s">
        <v>93</v>
      </c>
      <c r="C667" s="5">
        <v>90</v>
      </c>
      <c r="D667" s="3" t="s">
        <v>12</v>
      </c>
      <c r="E667" s="3">
        <v>19</v>
      </c>
      <c r="F667" s="3">
        <v>1</v>
      </c>
      <c r="G667" s="3">
        <f t="shared" ref="G667:H667" si="665">(E667/348)*100</f>
        <v>5.4597701149425291</v>
      </c>
      <c r="H667" s="3">
        <f t="shared" si="665"/>
        <v>0.28735632183908044</v>
      </c>
    </row>
    <row r="668" spans="1:8" ht="14.25" customHeight="1" x14ac:dyDescent="0.3">
      <c r="A668" s="4" t="s">
        <v>92</v>
      </c>
      <c r="B668" s="4" t="s">
        <v>93</v>
      </c>
      <c r="C668" s="5">
        <v>95</v>
      </c>
      <c r="D668" s="3" t="s">
        <v>12</v>
      </c>
      <c r="E668" s="3">
        <v>21</v>
      </c>
      <c r="F668" s="3">
        <v>2</v>
      </c>
      <c r="G668" s="3">
        <f t="shared" ref="G668:H668" si="666">(E668/348)*100</f>
        <v>6.0344827586206895</v>
      </c>
      <c r="H668" s="3">
        <f t="shared" si="666"/>
        <v>0.57471264367816088</v>
      </c>
    </row>
    <row r="669" spans="1:8" ht="14.25" customHeight="1" x14ac:dyDescent="0.3">
      <c r="A669" s="4" t="s">
        <v>92</v>
      </c>
      <c r="B669" s="4" t="s">
        <v>93</v>
      </c>
      <c r="C669" s="5">
        <v>100</v>
      </c>
      <c r="D669" s="3" t="s">
        <v>12</v>
      </c>
      <c r="E669" s="3">
        <v>15</v>
      </c>
      <c r="F669" s="3">
        <v>0</v>
      </c>
      <c r="G669" s="3">
        <f t="shared" ref="G669:H669" si="667">(E669/348)*100</f>
        <v>4.3103448275862073</v>
      </c>
      <c r="H669" s="3">
        <f t="shared" si="667"/>
        <v>0</v>
      </c>
    </row>
    <row r="670" spans="1:8" ht="14.25" customHeight="1" x14ac:dyDescent="0.3">
      <c r="A670" s="4" t="s">
        <v>92</v>
      </c>
      <c r="B670" s="4" t="s">
        <v>93</v>
      </c>
      <c r="C670" s="5">
        <v>105</v>
      </c>
      <c r="D670" s="3" t="s">
        <v>12</v>
      </c>
      <c r="E670" s="3">
        <v>11</v>
      </c>
      <c r="F670" s="3">
        <v>0</v>
      </c>
      <c r="G670" s="3">
        <f t="shared" ref="G670:H670" si="668">(E670/348)*100</f>
        <v>3.1609195402298855</v>
      </c>
      <c r="H670" s="3">
        <f t="shared" si="668"/>
        <v>0</v>
      </c>
    </row>
    <row r="671" spans="1:8" ht="14.25" customHeight="1" x14ac:dyDescent="0.3">
      <c r="A671" s="4" t="s">
        <v>92</v>
      </c>
      <c r="B671" s="4" t="s">
        <v>93</v>
      </c>
      <c r="C671" s="5">
        <v>110</v>
      </c>
      <c r="D671" s="3" t="s">
        <v>12</v>
      </c>
      <c r="E671" s="3">
        <v>15</v>
      </c>
      <c r="F671" s="3">
        <v>3</v>
      </c>
      <c r="G671" s="3">
        <f t="shared" ref="G671:H671" si="669">(E671/348)*100</f>
        <v>4.3103448275862073</v>
      </c>
      <c r="H671" s="3">
        <f t="shared" si="669"/>
        <v>0.86206896551724133</v>
      </c>
    </row>
    <row r="672" spans="1:8" ht="14.25" customHeight="1" x14ac:dyDescent="0.3">
      <c r="A672" s="4" t="s">
        <v>92</v>
      </c>
      <c r="B672" s="4" t="s">
        <v>93</v>
      </c>
      <c r="C672" s="5">
        <v>115</v>
      </c>
      <c r="D672" s="3" t="s">
        <v>12</v>
      </c>
      <c r="E672" s="3">
        <v>4</v>
      </c>
      <c r="F672" s="3">
        <v>0</v>
      </c>
      <c r="G672" s="3">
        <f t="shared" ref="G672:H672" si="670">(E672/348)*100</f>
        <v>1.1494252873563218</v>
      </c>
      <c r="H672" s="3">
        <f t="shared" si="670"/>
        <v>0</v>
      </c>
    </row>
    <row r="673" spans="1:8" ht="14.25" customHeight="1" x14ac:dyDescent="0.3">
      <c r="A673" s="4" t="s">
        <v>92</v>
      </c>
      <c r="B673" s="4" t="s">
        <v>93</v>
      </c>
      <c r="C673" s="5">
        <v>120</v>
      </c>
      <c r="D673" s="3" t="s">
        <v>12</v>
      </c>
      <c r="E673" s="3">
        <v>2</v>
      </c>
      <c r="F673" s="3">
        <v>0</v>
      </c>
      <c r="G673" s="3">
        <f t="shared" ref="G673:H673" si="671">(E673/348)*100</f>
        <v>0.57471264367816088</v>
      </c>
      <c r="H673" s="3">
        <f t="shared" si="671"/>
        <v>0</v>
      </c>
    </row>
    <row r="674" spans="1:8" ht="14.25" customHeight="1" x14ac:dyDescent="0.3">
      <c r="A674" s="4" t="s">
        <v>92</v>
      </c>
      <c r="B674" s="4" t="s">
        <v>93</v>
      </c>
      <c r="C674" s="5">
        <v>125</v>
      </c>
      <c r="D674" s="3" t="s">
        <v>12</v>
      </c>
      <c r="E674" s="3">
        <v>2</v>
      </c>
      <c r="F674" s="3">
        <v>0</v>
      </c>
      <c r="G674" s="3">
        <f t="shared" ref="G674:H674" si="672">(E674/348)*100</f>
        <v>0.57471264367816088</v>
      </c>
      <c r="H674" s="3">
        <f t="shared" si="672"/>
        <v>0</v>
      </c>
    </row>
    <row r="675" spans="1:8" ht="14.25" customHeight="1" x14ac:dyDescent="0.3">
      <c r="A675" s="4" t="s">
        <v>92</v>
      </c>
      <c r="B675" s="4" t="s">
        <v>93</v>
      </c>
      <c r="C675" s="5">
        <v>130</v>
      </c>
      <c r="D675" s="3" t="s">
        <v>12</v>
      </c>
      <c r="E675" s="3">
        <v>2</v>
      </c>
      <c r="F675" s="3">
        <v>0</v>
      </c>
      <c r="G675" s="3">
        <f t="shared" ref="G675:H675" si="673">(E675/348)*100</f>
        <v>0.57471264367816088</v>
      </c>
      <c r="H675" s="3">
        <f t="shared" si="673"/>
        <v>0</v>
      </c>
    </row>
    <row r="676" spans="1:8" ht="14.25" customHeight="1" x14ac:dyDescent="0.3">
      <c r="A676" s="4" t="s">
        <v>92</v>
      </c>
      <c r="B676" s="4" t="s">
        <v>93</v>
      </c>
      <c r="C676" s="5">
        <v>135</v>
      </c>
      <c r="D676" s="3" t="s">
        <v>12</v>
      </c>
      <c r="E676" s="3">
        <v>2</v>
      </c>
      <c r="F676" s="3">
        <v>0</v>
      </c>
      <c r="G676" s="3">
        <f t="shared" ref="G676:H676" si="674">(E676/348)*100</f>
        <v>0.57471264367816088</v>
      </c>
      <c r="H676" s="3">
        <f t="shared" si="674"/>
        <v>0</v>
      </c>
    </row>
    <row r="677" spans="1:8" ht="14.25" customHeight="1" x14ac:dyDescent="0.3">
      <c r="A677" s="4" t="s">
        <v>92</v>
      </c>
      <c r="B677" s="4" t="s">
        <v>93</v>
      </c>
      <c r="C677" s="5">
        <v>140</v>
      </c>
      <c r="D677" s="3" t="s">
        <v>12</v>
      </c>
      <c r="E677" s="3">
        <v>0</v>
      </c>
      <c r="F677" s="3">
        <v>0</v>
      </c>
      <c r="G677" s="3">
        <f t="shared" ref="G677:H677" si="675">(E677/348)*100</f>
        <v>0</v>
      </c>
      <c r="H677" s="3">
        <f t="shared" si="675"/>
        <v>0</v>
      </c>
    </row>
    <row r="678" spans="1:8" ht="14.25" customHeight="1" x14ac:dyDescent="0.3">
      <c r="A678" s="4" t="s">
        <v>92</v>
      </c>
      <c r="B678" s="4" t="s">
        <v>93</v>
      </c>
      <c r="C678" s="5">
        <v>145</v>
      </c>
      <c r="D678" s="3" t="s">
        <v>12</v>
      </c>
      <c r="E678" s="3">
        <v>1</v>
      </c>
      <c r="F678" s="3">
        <v>0</v>
      </c>
      <c r="G678" s="3">
        <f t="shared" ref="G678:H678" si="676">(E678/348)*100</f>
        <v>0.28735632183908044</v>
      </c>
      <c r="H678" s="3">
        <f t="shared" si="676"/>
        <v>0</v>
      </c>
    </row>
    <row r="679" spans="1:8" ht="14.25" customHeight="1" x14ac:dyDescent="0.3">
      <c r="A679" s="4" t="s">
        <v>92</v>
      </c>
      <c r="B679" s="4" t="s">
        <v>93</v>
      </c>
      <c r="C679" s="5">
        <v>150</v>
      </c>
      <c r="D679" s="3" t="s">
        <v>12</v>
      </c>
      <c r="E679" s="3">
        <v>0</v>
      </c>
      <c r="F679" s="3">
        <v>0</v>
      </c>
      <c r="G679" s="3">
        <f t="shared" ref="G679:H679" si="677">(E679/348)*100</f>
        <v>0</v>
      </c>
      <c r="H679" s="3">
        <f t="shared" si="677"/>
        <v>0</v>
      </c>
    </row>
    <row r="680" spans="1:8" ht="14.25" customHeight="1" x14ac:dyDescent="0.3">
      <c r="A680" s="4" t="s">
        <v>92</v>
      </c>
      <c r="B680" s="4" t="s">
        <v>93</v>
      </c>
      <c r="C680" s="5">
        <v>155</v>
      </c>
      <c r="D680" s="3" t="s">
        <v>12</v>
      </c>
      <c r="E680" s="3">
        <v>0</v>
      </c>
      <c r="F680" s="3">
        <v>0</v>
      </c>
      <c r="G680" s="3">
        <f t="shared" ref="G680:H680" si="678">(E680/348)*100</f>
        <v>0</v>
      </c>
      <c r="H680" s="3">
        <f t="shared" si="678"/>
        <v>0</v>
      </c>
    </row>
    <row r="681" spans="1:8" ht="14.25" customHeight="1" x14ac:dyDescent="0.3">
      <c r="A681" s="4" t="s">
        <v>92</v>
      </c>
      <c r="B681" s="4" t="s">
        <v>93</v>
      </c>
      <c r="C681" s="5">
        <v>160</v>
      </c>
      <c r="D681" s="3" t="s">
        <v>12</v>
      </c>
      <c r="E681" s="3">
        <v>1</v>
      </c>
      <c r="F681" s="3">
        <v>0</v>
      </c>
      <c r="G681" s="3">
        <f t="shared" ref="G681:H681" si="679">(E681/348)*100</f>
        <v>0.28735632183908044</v>
      </c>
      <c r="H681" s="3">
        <f t="shared" si="679"/>
        <v>0</v>
      </c>
    </row>
    <row r="682" spans="1:8" ht="14.25" customHeight="1" x14ac:dyDescent="0.3">
      <c r="A682" s="4" t="s">
        <v>92</v>
      </c>
      <c r="B682" s="4" t="s">
        <v>93</v>
      </c>
      <c r="C682" s="5">
        <v>165</v>
      </c>
      <c r="D682" s="3" t="s">
        <v>12</v>
      </c>
      <c r="E682" s="3">
        <v>0</v>
      </c>
      <c r="F682" s="3">
        <v>0</v>
      </c>
      <c r="G682" s="3">
        <f t="shared" ref="G682:H682" si="680">(E682/348)*100</f>
        <v>0</v>
      </c>
      <c r="H682" s="3">
        <f t="shared" si="680"/>
        <v>0</v>
      </c>
    </row>
    <row r="683" spans="1:8" ht="14.25" customHeight="1" x14ac:dyDescent="0.3">
      <c r="A683" s="4" t="s">
        <v>92</v>
      </c>
      <c r="B683" s="4" t="s">
        <v>93</v>
      </c>
      <c r="C683" s="5">
        <v>170</v>
      </c>
      <c r="D683" s="3" t="s">
        <v>12</v>
      </c>
      <c r="E683" s="3">
        <v>0</v>
      </c>
      <c r="F683" s="3">
        <v>0</v>
      </c>
      <c r="G683" s="3">
        <f t="shared" ref="G683:H683" si="681">(E683/348)*100</f>
        <v>0</v>
      </c>
      <c r="H683" s="3">
        <f t="shared" si="681"/>
        <v>0</v>
      </c>
    </row>
    <row r="684" spans="1:8" ht="14.25" customHeight="1" x14ac:dyDescent="0.3">
      <c r="A684" s="4" t="s">
        <v>92</v>
      </c>
      <c r="B684" s="4" t="s">
        <v>93</v>
      </c>
      <c r="C684" s="5">
        <v>175</v>
      </c>
      <c r="D684" s="3" t="s">
        <v>12</v>
      </c>
      <c r="E684" s="3">
        <v>0</v>
      </c>
      <c r="F684" s="3">
        <v>0</v>
      </c>
      <c r="G684" s="3">
        <f t="shared" ref="G684:H684" si="682">(E684/348)*100</f>
        <v>0</v>
      </c>
      <c r="H684" s="3">
        <f t="shared" si="682"/>
        <v>0</v>
      </c>
    </row>
    <row r="685" spans="1:8" ht="14.25" customHeight="1" x14ac:dyDescent="0.3">
      <c r="A685" s="4" t="s">
        <v>92</v>
      </c>
      <c r="B685" s="4" t="s">
        <v>93</v>
      </c>
      <c r="C685" s="5" t="s">
        <v>14</v>
      </c>
      <c r="D685" s="3" t="s">
        <v>12</v>
      </c>
      <c r="E685" s="3">
        <v>0</v>
      </c>
      <c r="F685" s="3">
        <v>0</v>
      </c>
      <c r="G685" s="3">
        <f t="shared" ref="G685:H685" si="683">(E685/348)*100</f>
        <v>0</v>
      </c>
      <c r="H685" s="3">
        <f t="shared" si="683"/>
        <v>0</v>
      </c>
    </row>
    <row r="686" spans="1:8" ht="14.25" customHeight="1" x14ac:dyDescent="0.3">
      <c r="A686" s="4" t="s">
        <v>94</v>
      </c>
      <c r="B686" s="4" t="s">
        <v>95</v>
      </c>
      <c r="C686" s="5">
        <v>5</v>
      </c>
      <c r="D686" s="3" t="s">
        <v>10</v>
      </c>
      <c r="E686" s="3">
        <v>0</v>
      </c>
      <c r="F686" s="3">
        <v>0</v>
      </c>
      <c r="G686" s="3">
        <f t="shared" ref="G686:H686" si="684">(E686/491)*100</f>
        <v>0</v>
      </c>
      <c r="H686" s="3">
        <f t="shared" si="684"/>
        <v>0</v>
      </c>
    </row>
    <row r="687" spans="1:8" ht="14.25" customHeight="1" x14ac:dyDescent="0.3">
      <c r="A687" s="4" t="s">
        <v>94</v>
      </c>
      <c r="B687" s="4" t="s">
        <v>95</v>
      </c>
      <c r="C687" s="5">
        <v>10</v>
      </c>
      <c r="D687" s="3" t="s">
        <v>10</v>
      </c>
      <c r="E687" s="3">
        <v>1</v>
      </c>
      <c r="F687" s="3">
        <v>0</v>
      </c>
      <c r="G687" s="3">
        <f t="shared" ref="G687:H687" si="685">(E687/491)*100</f>
        <v>0.20366598778004072</v>
      </c>
      <c r="H687" s="3">
        <f t="shared" si="685"/>
        <v>0</v>
      </c>
    </row>
    <row r="688" spans="1:8" ht="14.25" customHeight="1" x14ac:dyDescent="0.3">
      <c r="A688" s="4" t="s">
        <v>94</v>
      </c>
      <c r="B688" s="4" t="s">
        <v>95</v>
      </c>
      <c r="C688" s="5">
        <v>15</v>
      </c>
      <c r="D688" s="3" t="s">
        <v>10</v>
      </c>
      <c r="E688" s="3">
        <v>6</v>
      </c>
      <c r="F688" s="3">
        <v>1</v>
      </c>
      <c r="G688" s="3">
        <f t="shared" ref="G688:H688" si="686">(E688/491)*100</f>
        <v>1.2219959266802443</v>
      </c>
      <c r="H688" s="3">
        <f t="shared" si="686"/>
        <v>0.20366598778004072</v>
      </c>
    </row>
    <row r="689" spans="1:8" ht="14.25" customHeight="1" x14ac:dyDescent="0.3">
      <c r="A689" s="4" t="s">
        <v>94</v>
      </c>
      <c r="B689" s="4" t="s">
        <v>95</v>
      </c>
      <c r="C689" s="5">
        <v>20</v>
      </c>
      <c r="D689" s="3" t="s">
        <v>10</v>
      </c>
      <c r="E689" s="3">
        <v>20</v>
      </c>
      <c r="F689" s="3">
        <v>4</v>
      </c>
      <c r="G689" s="3">
        <f t="shared" ref="G689:H689" si="687">(E689/491)*100</f>
        <v>4.0733197556008145</v>
      </c>
      <c r="H689" s="3">
        <f t="shared" si="687"/>
        <v>0.81466395112016288</v>
      </c>
    </row>
    <row r="690" spans="1:8" ht="14.25" customHeight="1" x14ac:dyDescent="0.3">
      <c r="A690" s="4" t="s">
        <v>94</v>
      </c>
      <c r="B690" s="4" t="s">
        <v>95</v>
      </c>
      <c r="C690" s="5">
        <v>25</v>
      </c>
      <c r="D690" s="3" t="s">
        <v>10</v>
      </c>
      <c r="E690" s="3">
        <v>59</v>
      </c>
      <c r="F690" s="3">
        <v>1</v>
      </c>
      <c r="G690" s="3">
        <f t="shared" ref="G690:H690" si="688">(E690/491)*100</f>
        <v>12.016293279022404</v>
      </c>
      <c r="H690" s="3">
        <f t="shared" si="688"/>
        <v>0.20366598778004072</v>
      </c>
    </row>
    <row r="691" spans="1:8" ht="14.25" customHeight="1" x14ac:dyDescent="0.3">
      <c r="A691" s="4" t="s">
        <v>94</v>
      </c>
      <c r="B691" s="4" t="s">
        <v>95</v>
      </c>
      <c r="C691" s="5">
        <v>30</v>
      </c>
      <c r="D691" s="3" t="s">
        <v>10</v>
      </c>
      <c r="E691" s="3">
        <v>56</v>
      </c>
      <c r="F691" s="3">
        <v>0</v>
      </c>
      <c r="G691" s="3">
        <f t="shared" ref="G691:H691" si="689">(E691/491)*100</f>
        <v>11.405295315682281</v>
      </c>
      <c r="H691" s="3">
        <f t="shared" si="689"/>
        <v>0</v>
      </c>
    </row>
    <row r="692" spans="1:8" ht="14.25" customHeight="1" x14ac:dyDescent="0.3">
      <c r="A692" s="4" t="s">
        <v>94</v>
      </c>
      <c r="B692" s="4" t="s">
        <v>95</v>
      </c>
      <c r="C692" s="5">
        <v>35</v>
      </c>
      <c r="D692" s="3" t="s">
        <v>10</v>
      </c>
      <c r="E692" s="3">
        <v>47</v>
      </c>
      <c r="F692" s="3">
        <v>1</v>
      </c>
      <c r="G692" s="3">
        <f t="shared" ref="G692:H692" si="690">(E692/491)*100</f>
        <v>9.5723014256619141</v>
      </c>
      <c r="H692" s="3">
        <f t="shared" si="690"/>
        <v>0.20366598778004072</v>
      </c>
    </row>
    <row r="693" spans="1:8" ht="14.25" customHeight="1" x14ac:dyDescent="0.3">
      <c r="A693" s="4" t="s">
        <v>94</v>
      </c>
      <c r="B693" s="4" t="s">
        <v>95</v>
      </c>
      <c r="C693" s="5">
        <v>40</v>
      </c>
      <c r="D693" s="3" t="s">
        <v>11</v>
      </c>
      <c r="E693" s="3">
        <v>28</v>
      </c>
      <c r="F693" s="3">
        <v>0</v>
      </c>
      <c r="G693" s="3">
        <f t="shared" ref="G693:H693" si="691">(E693/491)*100</f>
        <v>5.7026476578411405</v>
      </c>
      <c r="H693" s="3">
        <f t="shared" si="691"/>
        <v>0</v>
      </c>
    </row>
    <row r="694" spans="1:8" ht="14.25" customHeight="1" x14ac:dyDescent="0.3">
      <c r="A694" s="4" t="s">
        <v>94</v>
      </c>
      <c r="B694" s="4" t="s">
        <v>95</v>
      </c>
      <c r="C694" s="5">
        <v>45</v>
      </c>
      <c r="D694" s="3" t="s">
        <v>11</v>
      </c>
      <c r="E694" s="3">
        <v>14</v>
      </c>
      <c r="F694" s="3">
        <v>1</v>
      </c>
      <c r="G694" s="3">
        <f t="shared" ref="G694:H694" si="692">(E694/491)*100</f>
        <v>2.8513238289205702</v>
      </c>
      <c r="H694" s="3">
        <f t="shared" si="692"/>
        <v>0.20366598778004072</v>
      </c>
    </row>
    <row r="695" spans="1:8" ht="14.25" customHeight="1" x14ac:dyDescent="0.3">
      <c r="A695" s="4" t="s">
        <v>94</v>
      </c>
      <c r="B695" s="4" t="s">
        <v>95</v>
      </c>
      <c r="C695" s="5">
        <v>50</v>
      </c>
      <c r="D695" s="3" t="s">
        <v>11</v>
      </c>
      <c r="E695" s="3">
        <v>4</v>
      </c>
      <c r="F695" s="3">
        <v>1</v>
      </c>
      <c r="G695" s="3">
        <f t="shared" ref="G695:H695" si="693">(E695/491)*100</f>
        <v>0.81466395112016288</v>
      </c>
      <c r="H695" s="3">
        <f t="shared" si="693"/>
        <v>0.20366598778004072</v>
      </c>
    </row>
    <row r="696" spans="1:8" ht="14.25" customHeight="1" x14ac:dyDescent="0.3">
      <c r="A696" s="4" t="s">
        <v>94</v>
      </c>
      <c r="B696" s="4" t="s">
        <v>95</v>
      </c>
      <c r="C696" s="5">
        <v>55</v>
      </c>
      <c r="D696" s="3" t="s">
        <v>11</v>
      </c>
      <c r="E696" s="3">
        <v>1</v>
      </c>
      <c r="F696" s="3">
        <v>0</v>
      </c>
      <c r="G696" s="3">
        <f t="shared" ref="G696:H696" si="694">(E696/491)*100</f>
        <v>0.20366598778004072</v>
      </c>
      <c r="H696" s="3">
        <f t="shared" si="694"/>
        <v>0</v>
      </c>
    </row>
    <row r="697" spans="1:8" ht="14.25" customHeight="1" x14ac:dyDescent="0.3">
      <c r="A697" s="4" t="s">
        <v>94</v>
      </c>
      <c r="B697" s="4" t="s">
        <v>95</v>
      </c>
      <c r="C697" s="5">
        <v>60</v>
      </c>
      <c r="D697" s="3" t="s">
        <v>11</v>
      </c>
      <c r="E697" s="3">
        <v>3</v>
      </c>
      <c r="F697" s="3">
        <v>4</v>
      </c>
      <c r="G697" s="3">
        <f t="shared" ref="G697:H697" si="695">(E697/491)*100</f>
        <v>0.61099796334012213</v>
      </c>
      <c r="H697" s="3">
        <f t="shared" si="695"/>
        <v>0.81466395112016288</v>
      </c>
    </row>
    <row r="698" spans="1:8" ht="14.25" customHeight="1" x14ac:dyDescent="0.3">
      <c r="A698" s="4" t="s">
        <v>94</v>
      </c>
      <c r="B698" s="4" t="s">
        <v>95</v>
      </c>
      <c r="C698" s="5">
        <v>65</v>
      </c>
      <c r="D698" s="3" t="s">
        <v>11</v>
      </c>
      <c r="E698" s="3">
        <v>4</v>
      </c>
      <c r="F698" s="3">
        <v>0</v>
      </c>
      <c r="G698" s="3">
        <f t="shared" ref="G698:H698" si="696">(E698/491)*100</f>
        <v>0.81466395112016288</v>
      </c>
      <c r="H698" s="3">
        <f t="shared" si="696"/>
        <v>0</v>
      </c>
    </row>
    <row r="699" spans="1:8" ht="14.25" customHeight="1" x14ac:dyDescent="0.3">
      <c r="A699" s="4" t="s">
        <v>94</v>
      </c>
      <c r="B699" s="4" t="s">
        <v>95</v>
      </c>
      <c r="C699" s="5">
        <v>70</v>
      </c>
      <c r="D699" s="3" t="s">
        <v>11</v>
      </c>
      <c r="E699" s="3">
        <v>10</v>
      </c>
      <c r="F699" s="3">
        <v>2</v>
      </c>
      <c r="G699" s="3">
        <f t="shared" ref="G699:H699" si="697">(E699/491)*100</f>
        <v>2.0366598778004072</v>
      </c>
      <c r="H699" s="3">
        <f t="shared" si="697"/>
        <v>0.40733197556008144</v>
      </c>
    </row>
    <row r="700" spans="1:8" ht="14.25" customHeight="1" x14ac:dyDescent="0.3">
      <c r="A700" s="4" t="s">
        <v>94</v>
      </c>
      <c r="B700" s="4" t="s">
        <v>95</v>
      </c>
      <c r="C700" s="5">
        <v>75</v>
      </c>
      <c r="D700" s="3" t="s">
        <v>11</v>
      </c>
      <c r="E700" s="3">
        <v>13</v>
      </c>
      <c r="F700" s="3">
        <v>3</v>
      </c>
      <c r="G700" s="3">
        <f t="shared" ref="G700:H700" si="698">(E700/491)*100</f>
        <v>2.6476578411405294</v>
      </c>
      <c r="H700" s="3">
        <f t="shared" si="698"/>
        <v>0.61099796334012213</v>
      </c>
    </row>
    <row r="701" spans="1:8" ht="14.25" customHeight="1" x14ac:dyDescent="0.3">
      <c r="A701" s="4" t="s">
        <v>94</v>
      </c>
      <c r="B701" s="4" t="s">
        <v>95</v>
      </c>
      <c r="C701" s="5">
        <v>80</v>
      </c>
      <c r="D701" s="3" t="s">
        <v>12</v>
      </c>
      <c r="E701" s="3">
        <v>28</v>
      </c>
      <c r="F701" s="3">
        <v>1</v>
      </c>
      <c r="G701" s="3">
        <f t="shared" ref="G701:H701" si="699">(E701/491)*100</f>
        <v>5.7026476578411405</v>
      </c>
      <c r="H701" s="3">
        <f t="shared" si="699"/>
        <v>0.20366598778004072</v>
      </c>
    </row>
    <row r="702" spans="1:8" ht="14.25" customHeight="1" x14ac:dyDescent="0.3">
      <c r="A702" s="4" t="s">
        <v>94</v>
      </c>
      <c r="B702" s="4" t="s">
        <v>95</v>
      </c>
      <c r="C702" s="5">
        <v>85</v>
      </c>
      <c r="D702" s="3" t="s">
        <v>12</v>
      </c>
      <c r="E702" s="3">
        <v>28</v>
      </c>
      <c r="F702" s="3">
        <v>3</v>
      </c>
      <c r="G702" s="3">
        <f t="shared" ref="G702:H702" si="700">(E702/491)*100</f>
        <v>5.7026476578411405</v>
      </c>
      <c r="H702" s="3">
        <f t="shared" si="700"/>
        <v>0.61099796334012213</v>
      </c>
    </row>
    <row r="703" spans="1:8" ht="14.25" customHeight="1" x14ac:dyDescent="0.3">
      <c r="A703" s="4" t="s">
        <v>94</v>
      </c>
      <c r="B703" s="4" t="s">
        <v>95</v>
      </c>
      <c r="C703" s="5">
        <v>90</v>
      </c>
      <c r="D703" s="3" t="s">
        <v>12</v>
      </c>
      <c r="E703" s="3">
        <v>36</v>
      </c>
      <c r="F703" s="3">
        <v>2</v>
      </c>
      <c r="G703" s="3">
        <f t="shared" ref="G703:H703" si="701">(E703/491)*100</f>
        <v>7.3319755600814664</v>
      </c>
      <c r="H703" s="3">
        <f t="shared" si="701"/>
        <v>0.40733197556008144</v>
      </c>
    </row>
    <row r="704" spans="1:8" ht="14.25" customHeight="1" x14ac:dyDescent="0.3">
      <c r="A704" s="4" t="s">
        <v>94</v>
      </c>
      <c r="B704" s="4" t="s">
        <v>95</v>
      </c>
      <c r="C704" s="5">
        <v>95</v>
      </c>
      <c r="D704" s="3" t="s">
        <v>12</v>
      </c>
      <c r="E704" s="3">
        <v>31</v>
      </c>
      <c r="F704" s="3">
        <v>1</v>
      </c>
      <c r="G704" s="3">
        <f t="shared" ref="G704:H704" si="702">(E704/491)*100</f>
        <v>6.313645621181263</v>
      </c>
      <c r="H704" s="3">
        <f t="shared" si="702"/>
        <v>0.20366598778004072</v>
      </c>
    </row>
    <row r="705" spans="1:8" ht="14.25" customHeight="1" x14ac:dyDescent="0.3">
      <c r="A705" s="4" t="s">
        <v>94</v>
      </c>
      <c r="B705" s="4" t="s">
        <v>95</v>
      </c>
      <c r="C705" s="5">
        <v>100</v>
      </c>
      <c r="D705" s="3" t="s">
        <v>12</v>
      </c>
      <c r="E705" s="3">
        <v>18</v>
      </c>
      <c r="F705" s="3">
        <v>2</v>
      </c>
      <c r="G705" s="3">
        <f t="shared" ref="G705:H705" si="703">(E705/491)*100</f>
        <v>3.6659877800407332</v>
      </c>
      <c r="H705" s="3">
        <f t="shared" si="703"/>
        <v>0.40733197556008144</v>
      </c>
    </row>
    <row r="706" spans="1:8" ht="14.25" customHeight="1" x14ac:dyDescent="0.3">
      <c r="A706" s="4" t="s">
        <v>94</v>
      </c>
      <c r="B706" s="4" t="s">
        <v>95</v>
      </c>
      <c r="C706" s="5">
        <v>105</v>
      </c>
      <c r="D706" s="3" t="s">
        <v>12</v>
      </c>
      <c r="E706" s="3">
        <v>17</v>
      </c>
      <c r="F706" s="3">
        <v>0</v>
      </c>
      <c r="G706" s="3">
        <f t="shared" ref="G706:H706" si="704">(E706/491)*100</f>
        <v>3.4623217922606928</v>
      </c>
      <c r="H706" s="3">
        <f t="shared" si="704"/>
        <v>0</v>
      </c>
    </row>
    <row r="707" spans="1:8" ht="14.25" customHeight="1" x14ac:dyDescent="0.3">
      <c r="A707" s="4" t="s">
        <v>94</v>
      </c>
      <c r="B707" s="4" t="s">
        <v>95</v>
      </c>
      <c r="C707" s="5">
        <v>110</v>
      </c>
      <c r="D707" s="3" t="s">
        <v>12</v>
      </c>
      <c r="E707" s="3">
        <v>14</v>
      </c>
      <c r="F707" s="3">
        <v>1</v>
      </c>
      <c r="G707" s="3">
        <f t="shared" ref="G707:H707" si="705">(E707/491)*100</f>
        <v>2.8513238289205702</v>
      </c>
      <c r="H707" s="3">
        <f t="shared" si="705"/>
        <v>0.20366598778004072</v>
      </c>
    </row>
    <row r="708" spans="1:8" ht="14.25" customHeight="1" x14ac:dyDescent="0.3">
      <c r="A708" s="4" t="s">
        <v>94</v>
      </c>
      <c r="B708" s="4" t="s">
        <v>95</v>
      </c>
      <c r="C708" s="5">
        <v>115</v>
      </c>
      <c r="D708" s="3" t="s">
        <v>12</v>
      </c>
      <c r="E708" s="3">
        <v>10</v>
      </c>
      <c r="F708" s="3">
        <v>0</v>
      </c>
      <c r="G708" s="3">
        <f t="shared" ref="G708:H708" si="706">(E708/491)*100</f>
        <v>2.0366598778004072</v>
      </c>
      <c r="H708" s="3">
        <f t="shared" si="706"/>
        <v>0</v>
      </c>
    </row>
    <row r="709" spans="1:8" ht="14.25" customHeight="1" x14ac:dyDescent="0.3">
      <c r="A709" s="4" t="s">
        <v>94</v>
      </c>
      <c r="B709" s="4" t="s">
        <v>95</v>
      </c>
      <c r="C709" s="5">
        <v>120</v>
      </c>
      <c r="D709" s="3" t="s">
        <v>12</v>
      </c>
      <c r="E709" s="3">
        <v>6</v>
      </c>
      <c r="F709" s="3">
        <v>1</v>
      </c>
      <c r="G709" s="3">
        <f t="shared" ref="G709:H709" si="707">(E709/491)*100</f>
        <v>1.2219959266802443</v>
      </c>
      <c r="H709" s="3">
        <f t="shared" si="707"/>
        <v>0.20366598778004072</v>
      </c>
    </row>
    <row r="710" spans="1:8" ht="14.25" customHeight="1" x14ac:dyDescent="0.3">
      <c r="A710" s="4" t="s">
        <v>94</v>
      </c>
      <c r="B710" s="4" t="s">
        <v>95</v>
      </c>
      <c r="C710" s="5">
        <v>125</v>
      </c>
      <c r="D710" s="3" t="s">
        <v>12</v>
      </c>
      <c r="E710" s="3">
        <v>4</v>
      </c>
      <c r="F710" s="3">
        <v>0</v>
      </c>
      <c r="G710" s="3">
        <f t="shared" ref="G710:H710" si="708">(E710/491)*100</f>
        <v>0.81466395112016288</v>
      </c>
      <c r="H710" s="3">
        <f t="shared" si="708"/>
        <v>0</v>
      </c>
    </row>
    <row r="711" spans="1:8" ht="14.25" customHeight="1" x14ac:dyDescent="0.3">
      <c r="A711" s="4" t="s">
        <v>94</v>
      </c>
      <c r="B711" s="4" t="s">
        <v>95</v>
      </c>
      <c r="C711" s="5">
        <v>130</v>
      </c>
      <c r="D711" s="3" t="s">
        <v>12</v>
      </c>
      <c r="E711" s="3">
        <v>2</v>
      </c>
      <c r="F711" s="3">
        <v>1</v>
      </c>
      <c r="G711" s="3">
        <f t="shared" ref="G711:H711" si="709">(E711/491)*100</f>
        <v>0.40733197556008144</v>
      </c>
      <c r="H711" s="3">
        <f t="shared" si="709"/>
        <v>0.20366598778004072</v>
      </c>
    </row>
    <row r="712" spans="1:8" ht="14.25" customHeight="1" x14ac:dyDescent="0.3">
      <c r="A712" s="4" t="s">
        <v>94</v>
      </c>
      <c r="B712" s="4" t="s">
        <v>95</v>
      </c>
      <c r="C712" s="5">
        <v>135</v>
      </c>
      <c r="D712" s="3" t="s">
        <v>12</v>
      </c>
      <c r="E712" s="3">
        <v>1</v>
      </c>
      <c r="F712" s="3">
        <v>0</v>
      </c>
      <c r="G712" s="3">
        <f t="shared" ref="G712:H712" si="710">(E712/491)*100</f>
        <v>0.20366598778004072</v>
      </c>
      <c r="H712" s="3">
        <f t="shared" si="710"/>
        <v>0</v>
      </c>
    </row>
    <row r="713" spans="1:8" ht="14.25" customHeight="1" x14ac:dyDescent="0.3">
      <c r="A713" s="4" t="s">
        <v>94</v>
      </c>
      <c r="B713" s="4" t="s">
        <v>95</v>
      </c>
      <c r="C713" s="5">
        <v>140</v>
      </c>
      <c r="D713" s="3" t="s">
        <v>12</v>
      </c>
      <c r="E713" s="3">
        <v>0</v>
      </c>
      <c r="F713" s="3">
        <v>0</v>
      </c>
      <c r="G713" s="3">
        <f t="shared" ref="G713:H713" si="711">(E713/491)*100</f>
        <v>0</v>
      </c>
      <c r="H713" s="3">
        <f t="shared" si="711"/>
        <v>0</v>
      </c>
    </row>
    <row r="714" spans="1:8" ht="14.25" customHeight="1" x14ac:dyDescent="0.3">
      <c r="A714" s="4" t="s">
        <v>94</v>
      </c>
      <c r="B714" s="4" t="s">
        <v>95</v>
      </c>
      <c r="C714" s="5">
        <v>145</v>
      </c>
      <c r="D714" s="3" t="s">
        <v>12</v>
      </c>
      <c r="E714" s="3">
        <v>0</v>
      </c>
      <c r="F714" s="3">
        <v>0</v>
      </c>
      <c r="G714" s="3">
        <f t="shared" ref="G714:H714" si="712">(E714/491)*100</f>
        <v>0</v>
      </c>
      <c r="H714" s="3">
        <f t="shared" si="712"/>
        <v>0</v>
      </c>
    </row>
    <row r="715" spans="1:8" ht="14.25" customHeight="1" x14ac:dyDescent="0.3">
      <c r="A715" s="4" t="s">
        <v>94</v>
      </c>
      <c r="B715" s="4" t="s">
        <v>95</v>
      </c>
      <c r="C715" s="5">
        <v>150</v>
      </c>
      <c r="D715" s="3" t="s">
        <v>12</v>
      </c>
      <c r="E715" s="3">
        <v>0</v>
      </c>
      <c r="F715" s="3">
        <v>0</v>
      </c>
      <c r="G715" s="3">
        <f t="shared" ref="G715:H715" si="713">(E715/491)*100</f>
        <v>0</v>
      </c>
      <c r="H715" s="3">
        <f t="shared" si="713"/>
        <v>0</v>
      </c>
    </row>
    <row r="716" spans="1:8" ht="14.25" customHeight="1" x14ac:dyDescent="0.3">
      <c r="A716" s="4" t="s">
        <v>94</v>
      </c>
      <c r="B716" s="4" t="s">
        <v>95</v>
      </c>
      <c r="C716" s="5">
        <v>155</v>
      </c>
      <c r="D716" s="3" t="s">
        <v>12</v>
      </c>
      <c r="E716" s="3">
        <v>0</v>
      </c>
      <c r="F716" s="3">
        <v>0</v>
      </c>
      <c r="G716" s="3">
        <f t="shared" ref="G716:H716" si="714">(E716/491)*100</f>
        <v>0</v>
      </c>
      <c r="H716" s="3">
        <f t="shared" si="714"/>
        <v>0</v>
      </c>
    </row>
    <row r="717" spans="1:8" ht="14.25" customHeight="1" x14ac:dyDescent="0.3">
      <c r="A717" s="4" t="s">
        <v>94</v>
      </c>
      <c r="B717" s="4" t="s">
        <v>95</v>
      </c>
      <c r="C717" s="5">
        <v>160</v>
      </c>
      <c r="D717" s="3" t="s">
        <v>12</v>
      </c>
      <c r="E717" s="3">
        <v>0</v>
      </c>
      <c r="F717" s="3">
        <v>0</v>
      </c>
      <c r="G717" s="3">
        <f t="shared" ref="G717:H717" si="715">(E717/491)*100</f>
        <v>0</v>
      </c>
      <c r="H717" s="3">
        <f t="shared" si="715"/>
        <v>0</v>
      </c>
    </row>
    <row r="718" spans="1:8" ht="14.25" customHeight="1" x14ac:dyDescent="0.3">
      <c r="A718" s="4" t="s">
        <v>94</v>
      </c>
      <c r="B718" s="4" t="s">
        <v>95</v>
      </c>
      <c r="C718" s="5">
        <v>165</v>
      </c>
      <c r="D718" s="3" t="s">
        <v>12</v>
      </c>
      <c r="E718" s="3">
        <v>0</v>
      </c>
      <c r="F718" s="3">
        <v>0</v>
      </c>
      <c r="G718" s="3">
        <f t="shared" ref="G718:H718" si="716">(E718/491)*100</f>
        <v>0</v>
      </c>
      <c r="H718" s="3">
        <f t="shared" si="716"/>
        <v>0</v>
      </c>
    </row>
    <row r="719" spans="1:8" ht="14.25" customHeight="1" x14ac:dyDescent="0.3">
      <c r="A719" s="4" t="s">
        <v>94</v>
      </c>
      <c r="B719" s="4" t="s">
        <v>95</v>
      </c>
      <c r="C719" s="5">
        <v>170</v>
      </c>
      <c r="D719" s="3" t="s">
        <v>12</v>
      </c>
      <c r="E719" s="3">
        <v>0</v>
      </c>
      <c r="F719" s="3">
        <v>0</v>
      </c>
      <c r="G719" s="3">
        <f t="shared" ref="G719:H719" si="717">(E719/491)*100</f>
        <v>0</v>
      </c>
      <c r="H719" s="3">
        <f t="shared" si="717"/>
        <v>0</v>
      </c>
    </row>
    <row r="720" spans="1:8" ht="14.25" customHeight="1" x14ac:dyDescent="0.3">
      <c r="A720" s="4" t="s">
        <v>94</v>
      </c>
      <c r="B720" s="4" t="s">
        <v>95</v>
      </c>
      <c r="C720" s="5">
        <v>175</v>
      </c>
      <c r="D720" s="3" t="s">
        <v>12</v>
      </c>
      <c r="E720" s="3">
        <v>0</v>
      </c>
      <c r="F720" s="3">
        <v>0</v>
      </c>
      <c r="G720" s="3">
        <f t="shared" ref="G720:H720" si="718">(E720/491)*100</f>
        <v>0</v>
      </c>
      <c r="H720" s="3">
        <f t="shared" si="718"/>
        <v>0</v>
      </c>
    </row>
    <row r="721" spans="1:8" ht="14.25" customHeight="1" x14ac:dyDescent="0.3">
      <c r="A721" s="4" t="s">
        <v>94</v>
      </c>
      <c r="B721" s="4" t="s">
        <v>95</v>
      </c>
      <c r="C721" s="5" t="s">
        <v>14</v>
      </c>
      <c r="D721" s="3" t="s">
        <v>12</v>
      </c>
      <c r="E721" s="3">
        <v>0</v>
      </c>
      <c r="F721" s="3">
        <v>0</v>
      </c>
      <c r="G721" s="3">
        <f t="shared" ref="G721:H721" si="719">(E721/491)*100</f>
        <v>0</v>
      </c>
      <c r="H721" s="3">
        <f t="shared" si="719"/>
        <v>0</v>
      </c>
    </row>
    <row r="722" spans="1:8" ht="14.25" customHeight="1" x14ac:dyDescent="0.3">
      <c r="A722" s="4" t="s">
        <v>96</v>
      </c>
      <c r="B722" s="4" t="s">
        <v>97</v>
      </c>
      <c r="C722" s="5">
        <v>5</v>
      </c>
      <c r="D722" s="3" t="s">
        <v>10</v>
      </c>
      <c r="E722" s="3">
        <v>0</v>
      </c>
      <c r="F722" s="3">
        <v>0</v>
      </c>
      <c r="G722" s="3">
        <f t="shared" ref="G722:H722" si="720">(E722/506)*100</f>
        <v>0</v>
      </c>
      <c r="H722" s="3">
        <f t="shared" si="720"/>
        <v>0</v>
      </c>
    </row>
    <row r="723" spans="1:8" ht="14.25" customHeight="1" x14ac:dyDescent="0.3">
      <c r="A723" s="4" t="s">
        <v>96</v>
      </c>
      <c r="B723" s="4" t="s">
        <v>97</v>
      </c>
      <c r="C723" s="5">
        <v>10</v>
      </c>
      <c r="D723" s="3" t="s">
        <v>10</v>
      </c>
      <c r="E723" s="3">
        <v>0</v>
      </c>
      <c r="F723" s="3">
        <v>0</v>
      </c>
      <c r="G723" s="3">
        <f t="shared" ref="G723:H723" si="721">(E723/506)*100</f>
        <v>0</v>
      </c>
      <c r="H723" s="3">
        <f t="shared" si="721"/>
        <v>0</v>
      </c>
    </row>
    <row r="724" spans="1:8" ht="14.25" customHeight="1" x14ac:dyDescent="0.3">
      <c r="A724" s="4" t="s">
        <v>96</v>
      </c>
      <c r="B724" s="4" t="s">
        <v>97</v>
      </c>
      <c r="C724" s="5">
        <v>15</v>
      </c>
      <c r="D724" s="3" t="s">
        <v>10</v>
      </c>
      <c r="E724" s="3">
        <v>12</v>
      </c>
      <c r="F724" s="3">
        <v>3</v>
      </c>
      <c r="G724" s="3">
        <f t="shared" ref="G724:H724" si="722">(E724/506)*100</f>
        <v>2.3715415019762842</v>
      </c>
      <c r="H724" s="3">
        <f t="shared" si="722"/>
        <v>0.59288537549407105</v>
      </c>
    </row>
    <row r="725" spans="1:8" ht="14.25" customHeight="1" x14ac:dyDescent="0.3">
      <c r="A725" s="4" t="s">
        <v>96</v>
      </c>
      <c r="B725" s="4" t="s">
        <v>97</v>
      </c>
      <c r="C725" s="5">
        <v>20</v>
      </c>
      <c r="D725" s="3" t="s">
        <v>10</v>
      </c>
      <c r="E725" s="3">
        <v>35</v>
      </c>
      <c r="F725" s="3">
        <v>0</v>
      </c>
      <c r="G725" s="3">
        <f t="shared" ref="G725:H725" si="723">(E725/506)*100</f>
        <v>6.9169960474308301</v>
      </c>
      <c r="H725" s="3">
        <f t="shared" si="723"/>
        <v>0</v>
      </c>
    </row>
    <row r="726" spans="1:8" ht="14.25" customHeight="1" x14ac:dyDescent="0.3">
      <c r="A726" s="4" t="s">
        <v>96</v>
      </c>
      <c r="B726" s="4" t="s">
        <v>97</v>
      </c>
      <c r="C726" s="5">
        <v>25</v>
      </c>
      <c r="D726" s="3" t="s">
        <v>10</v>
      </c>
      <c r="E726" s="3">
        <v>50</v>
      </c>
      <c r="F726" s="3">
        <v>0</v>
      </c>
      <c r="G726" s="3">
        <f t="shared" ref="G726:H726" si="724">(E726/506)*100</f>
        <v>9.8814229249011856</v>
      </c>
      <c r="H726" s="3">
        <f t="shared" si="724"/>
        <v>0</v>
      </c>
    </row>
    <row r="727" spans="1:8" ht="14.25" customHeight="1" x14ac:dyDescent="0.3">
      <c r="A727" s="4" t="s">
        <v>96</v>
      </c>
      <c r="B727" s="4" t="s">
        <v>97</v>
      </c>
      <c r="C727" s="5">
        <v>30</v>
      </c>
      <c r="D727" s="3" t="s">
        <v>10</v>
      </c>
      <c r="E727" s="3">
        <v>66</v>
      </c>
      <c r="F727" s="3">
        <v>0</v>
      </c>
      <c r="G727" s="3">
        <f t="shared" ref="G727:H727" si="725">(E727/506)*100</f>
        <v>13.043478260869565</v>
      </c>
      <c r="H727" s="3">
        <f t="shared" si="725"/>
        <v>0</v>
      </c>
    </row>
    <row r="728" spans="1:8" ht="14.25" customHeight="1" x14ac:dyDescent="0.3">
      <c r="A728" s="4" t="s">
        <v>96</v>
      </c>
      <c r="B728" s="4" t="s">
        <v>97</v>
      </c>
      <c r="C728" s="5">
        <v>35</v>
      </c>
      <c r="D728" s="3" t="s">
        <v>10</v>
      </c>
      <c r="E728" s="3">
        <v>51</v>
      </c>
      <c r="F728" s="3">
        <v>1</v>
      </c>
      <c r="G728" s="3">
        <f t="shared" ref="G728:H728" si="726">(E728/506)*100</f>
        <v>10.079051383399209</v>
      </c>
      <c r="H728" s="3">
        <f t="shared" si="726"/>
        <v>0.19762845849802371</v>
      </c>
    </row>
    <row r="729" spans="1:8" ht="14.25" customHeight="1" x14ac:dyDescent="0.3">
      <c r="A729" s="4" t="s">
        <v>96</v>
      </c>
      <c r="B729" s="4" t="s">
        <v>97</v>
      </c>
      <c r="C729" s="5">
        <v>40</v>
      </c>
      <c r="D729" s="3" t="s">
        <v>11</v>
      </c>
      <c r="E729" s="3">
        <v>33</v>
      </c>
      <c r="F729" s="3">
        <v>1</v>
      </c>
      <c r="G729" s="3">
        <f t="shared" ref="G729:H729" si="727">(E729/506)*100</f>
        <v>6.5217391304347823</v>
      </c>
      <c r="H729" s="3">
        <f t="shared" si="727"/>
        <v>0.19762845849802371</v>
      </c>
    </row>
    <row r="730" spans="1:8" ht="14.25" customHeight="1" x14ac:dyDescent="0.3">
      <c r="A730" s="4" t="s">
        <v>96</v>
      </c>
      <c r="B730" s="4" t="s">
        <v>97</v>
      </c>
      <c r="C730" s="5">
        <v>45</v>
      </c>
      <c r="D730" s="3" t="s">
        <v>11</v>
      </c>
      <c r="E730" s="3">
        <v>10</v>
      </c>
      <c r="F730" s="3">
        <v>0</v>
      </c>
      <c r="G730" s="3">
        <f t="shared" ref="G730:H730" si="728">(E730/506)*100</f>
        <v>1.9762845849802373</v>
      </c>
      <c r="H730" s="3">
        <f t="shared" si="728"/>
        <v>0</v>
      </c>
    </row>
    <row r="731" spans="1:8" ht="14.25" customHeight="1" x14ac:dyDescent="0.3">
      <c r="A731" s="4" t="s">
        <v>96</v>
      </c>
      <c r="B731" s="4" t="s">
        <v>97</v>
      </c>
      <c r="C731" s="5">
        <v>50</v>
      </c>
      <c r="D731" s="3" t="s">
        <v>11</v>
      </c>
      <c r="E731" s="3">
        <v>5</v>
      </c>
      <c r="F731" s="3">
        <v>0</v>
      </c>
      <c r="G731" s="3">
        <f t="shared" ref="G731:H731" si="729">(E731/506)*100</f>
        <v>0.98814229249011865</v>
      </c>
      <c r="H731" s="3">
        <f t="shared" si="729"/>
        <v>0</v>
      </c>
    </row>
    <row r="732" spans="1:8" ht="14.25" customHeight="1" x14ac:dyDescent="0.3">
      <c r="A732" s="4" t="s">
        <v>96</v>
      </c>
      <c r="B732" s="4" t="s">
        <v>97</v>
      </c>
      <c r="C732" s="5">
        <v>55</v>
      </c>
      <c r="D732" s="3" t="s">
        <v>11</v>
      </c>
      <c r="E732" s="3">
        <v>6</v>
      </c>
      <c r="F732" s="3">
        <v>1</v>
      </c>
      <c r="G732" s="3">
        <f t="shared" ref="G732:H732" si="730">(E732/506)*100</f>
        <v>1.1857707509881421</v>
      </c>
      <c r="H732" s="3">
        <f t="shared" si="730"/>
        <v>0.19762845849802371</v>
      </c>
    </row>
    <row r="733" spans="1:8" ht="14.25" customHeight="1" x14ac:dyDescent="0.3">
      <c r="A733" s="4" t="s">
        <v>96</v>
      </c>
      <c r="B733" s="4" t="s">
        <v>97</v>
      </c>
      <c r="C733" s="5">
        <v>60</v>
      </c>
      <c r="D733" s="3" t="s">
        <v>11</v>
      </c>
      <c r="E733" s="3">
        <v>4</v>
      </c>
      <c r="F733" s="3">
        <v>1</v>
      </c>
      <c r="G733" s="3">
        <f t="shared" ref="G733:H733" si="731">(E733/506)*100</f>
        <v>0.79051383399209485</v>
      </c>
      <c r="H733" s="3">
        <f t="shared" si="731"/>
        <v>0.19762845849802371</v>
      </c>
    </row>
    <row r="734" spans="1:8" ht="14.25" customHeight="1" x14ac:dyDescent="0.3">
      <c r="A734" s="4" t="s">
        <v>96</v>
      </c>
      <c r="B734" s="4" t="s">
        <v>97</v>
      </c>
      <c r="C734" s="5">
        <v>65</v>
      </c>
      <c r="D734" s="3" t="s">
        <v>11</v>
      </c>
      <c r="E734" s="3">
        <v>9</v>
      </c>
      <c r="F734" s="3">
        <v>2</v>
      </c>
      <c r="G734" s="3">
        <f t="shared" ref="G734:H734" si="732">(E734/506)*100</f>
        <v>1.7786561264822136</v>
      </c>
      <c r="H734" s="3">
        <f t="shared" si="732"/>
        <v>0.39525691699604742</v>
      </c>
    </row>
    <row r="735" spans="1:8" ht="14.25" customHeight="1" x14ac:dyDescent="0.3">
      <c r="A735" s="4" t="s">
        <v>96</v>
      </c>
      <c r="B735" s="4" t="s">
        <v>97</v>
      </c>
      <c r="C735" s="5">
        <v>70</v>
      </c>
      <c r="D735" s="3" t="s">
        <v>11</v>
      </c>
      <c r="E735" s="3">
        <v>16</v>
      </c>
      <c r="F735" s="3">
        <v>2</v>
      </c>
      <c r="G735" s="3">
        <f t="shared" ref="G735:H735" si="733">(E735/506)*100</f>
        <v>3.1620553359683794</v>
      </c>
      <c r="H735" s="3">
        <f t="shared" si="733"/>
        <v>0.39525691699604742</v>
      </c>
    </row>
    <row r="736" spans="1:8" ht="14.25" customHeight="1" x14ac:dyDescent="0.3">
      <c r="A736" s="4" t="s">
        <v>96</v>
      </c>
      <c r="B736" s="4" t="s">
        <v>97</v>
      </c>
      <c r="C736" s="5">
        <v>75</v>
      </c>
      <c r="D736" s="3" t="s">
        <v>11</v>
      </c>
      <c r="E736" s="3">
        <v>22</v>
      </c>
      <c r="F736" s="3">
        <v>4</v>
      </c>
      <c r="G736" s="3">
        <f t="shared" ref="G736:H736" si="734">(E736/506)*100</f>
        <v>4.3478260869565215</v>
      </c>
      <c r="H736" s="3">
        <f t="shared" si="734"/>
        <v>0.79051383399209485</v>
      </c>
    </row>
    <row r="737" spans="1:8" ht="14.25" customHeight="1" x14ac:dyDescent="0.3">
      <c r="A737" s="4" t="s">
        <v>96</v>
      </c>
      <c r="B737" s="4" t="s">
        <v>97</v>
      </c>
      <c r="C737" s="5">
        <v>80</v>
      </c>
      <c r="D737" s="3" t="s">
        <v>12</v>
      </c>
      <c r="E737" s="3">
        <v>30</v>
      </c>
      <c r="F737" s="3">
        <v>2</v>
      </c>
      <c r="G737" s="3">
        <f t="shared" ref="G737:H737" si="735">(E737/506)*100</f>
        <v>5.928853754940711</v>
      </c>
      <c r="H737" s="3">
        <f t="shared" si="735"/>
        <v>0.39525691699604742</v>
      </c>
    </row>
    <row r="738" spans="1:8" ht="14.25" customHeight="1" x14ac:dyDescent="0.3">
      <c r="A738" s="4" t="s">
        <v>96</v>
      </c>
      <c r="B738" s="4" t="s">
        <v>97</v>
      </c>
      <c r="C738" s="5">
        <v>85</v>
      </c>
      <c r="D738" s="3" t="s">
        <v>12</v>
      </c>
      <c r="E738" s="3">
        <v>34</v>
      </c>
      <c r="F738" s="3">
        <v>3</v>
      </c>
      <c r="G738" s="3">
        <f t="shared" ref="G738:H738" si="736">(E738/506)*100</f>
        <v>6.7193675889328066</v>
      </c>
      <c r="H738" s="3">
        <f t="shared" si="736"/>
        <v>0.59288537549407105</v>
      </c>
    </row>
    <row r="739" spans="1:8" ht="14.25" customHeight="1" x14ac:dyDescent="0.3">
      <c r="A739" s="4" t="s">
        <v>96</v>
      </c>
      <c r="B739" s="4" t="s">
        <v>97</v>
      </c>
      <c r="C739" s="5">
        <v>90</v>
      </c>
      <c r="D739" s="3" t="s">
        <v>12</v>
      </c>
      <c r="E739" s="3">
        <v>32</v>
      </c>
      <c r="F739" s="3">
        <v>1</v>
      </c>
      <c r="G739" s="3">
        <f t="shared" ref="G739:H739" si="737">(E739/506)*100</f>
        <v>6.3241106719367588</v>
      </c>
      <c r="H739" s="3">
        <f t="shared" si="737"/>
        <v>0.19762845849802371</v>
      </c>
    </row>
    <row r="740" spans="1:8" ht="14.25" customHeight="1" x14ac:dyDescent="0.3">
      <c r="A740" s="4" t="s">
        <v>96</v>
      </c>
      <c r="B740" s="4" t="s">
        <v>97</v>
      </c>
      <c r="C740" s="5">
        <v>95</v>
      </c>
      <c r="D740" s="3" t="s">
        <v>12</v>
      </c>
      <c r="E740" s="3">
        <v>31</v>
      </c>
      <c r="F740" s="3">
        <v>1</v>
      </c>
      <c r="G740" s="3">
        <f t="shared" ref="G740:H740" si="738">(E740/506)*100</f>
        <v>6.1264822134387353</v>
      </c>
      <c r="H740" s="3">
        <f t="shared" si="738"/>
        <v>0.19762845849802371</v>
      </c>
    </row>
    <row r="741" spans="1:8" ht="14.25" customHeight="1" x14ac:dyDescent="0.3">
      <c r="A741" s="4" t="s">
        <v>96</v>
      </c>
      <c r="B741" s="4" t="s">
        <v>97</v>
      </c>
      <c r="C741" s="5">
        <v>100</v>
      </c>
      <c r="D741" s="3" t="s">
        <v>12</v>
      </c>
      <c r="E741" s="3">
        <v>12</v>
      </c>
      <c r="F741" s="3">
        <v>0</v>
      </c>
      <c r="G741" s="3">
        <f t="shared" ref="G741:H741" si="739">(E741/506)*100</f>
        <v>2.3715415019762842</v>
      </c>
      <c r="H741" s="3">
        <f t="shared" si="739"/>
        <v>0</v>
      </c>
    </row>
    <row r="742" spans="1:8" ht="14.25" customHeight="1" x14ac:dyDescent="0.3">
      <c r="A742" s="4" t="s">
        <v>96</v>
      </c>
      <c r="B742" s="4" t="s">
        <v>97</v>
      </c>
      <c r="C742" s="5">
        <v>105</v>
      </c>
      <c r="D742" s="3" t="s">
        <v>12</v>
      </c>
      <c r="E742" s="3">
        <v>13</v>
      </c>
      <c r="F742" s="3">
        <v>3</v>
      </c>
      <c r="G742" s="3">
        <f t="shared" ref="G742:H742" si="740">(E742/506)*100</f>
        <v>2.5691699604743086</v>
      </c>
      <c r="H742" s="3">
        <f t="shared" si="740"/>
        <v>0.59288537549407105</v>
      </c>
    </row>
    <row r="743" spans="1:8" ht="14.25" customHeight="1" x14ac:dyDescent="0.3">
      <c r="A743" s="4" t="s">
        <v>96</v>
      </c>
      <c r="B743" s="4" t="s">
        <v>97</v>
      </c>
      <c r="C743" s="5">
        <v>110</v>
      </c>
      <c r="D743" s="3" t="s">
        <v>12</v>
      </c>
      <c r="E743" s="3">
        <v>2</v>
      </c>
      <c r="F743" s="3">
        <v>0</v>
      </c>
      <c r="G743" s="3">
        <f t="shared" ref="G743:H743" si="741">(E743/506)*100</f>
        <v>0.39525691699604742</v>
      </c>
      <c r="H743" s="3">
        <f t="shared" si="741"/>
        <v>0</v>
      </c>
    </row>
    <row r="744" spans="1:8" ht="14.25" customHeight="1" x14ac:dyDescent="0.3">
      <c r="A744" s="4" t="s">
        <v>96</v>
      </c>
      <c r="B744" s="4" t="s">
        <v>97</v>
      </c>
      <c r="C744" s="5">
        <v>115</v>
      </c>
      <c r="D744" s="3" t="s">
        <v>12</v>
      </c>
      <c r="E744" s="3">
        <v>4</v>
      </c>
      <c r="F744" s="3">
        <v>0</v>
      </c>
      <c r="G744" s="3">
        <f t="shared" ref="G744:H744" si="742">(E744/506)*100</f>
        <v>0.79051383399209485</v>
      </c>
      <c r="H744" s="3">
        <f t="shared" si="742"/>
        <v>0</v>
      </c>
    </row>
    <row r="745" spans="1:8" ht="14.25" customHeight="1" x14ac:dyDescent="0.3">
      <c r="A745" s="4" t="s">
        <v>96</v>
      </c>
      <c r="B745" s="4" t="s">
        <v>97</v>
      </c>
      <c r="C745" s="5">
        <v>120</v>
      </c>
      <c r="D745" s="3" t="s">
        <v>12</v>
      </c>
      <c r="E745" s="3">
        <v>3</v>
      </c>
      <c r="F745" s="3">
        <v>0</v>
      </c>
      <c r="G745" s="3">
        <f t="shared" ref="G745:H745" si="743">(E745/506)*100</f>
        <v>0.59288537549407105</v>
      </c>
      <c r="H745" s="3">
        <f t="shared" si="743"/>
        <v>0</v>
      </c>
    </row>
    <row r="746" spans="1:8" ht="14.25" customHeight="1" x14ac:dyDescent="0.3">
      <c r="A746" s="4" t="s">
        <v>96</v>
      </c>
      <c r="B746" s="4" t="s">
        <v>97</v>
      </c>
      <c r="C746" s="5">
        <v>125</v>
      </c>
      <c r="D746" s="3" t="s">
        <v>12</v>
      </c>
      <c r="E746" s="3">
        <v>1</v>
      </c>
      <c r="F746" s="3">
        <v>0</v>
      </c>
      <c r="G746" s="3">
        <f t="shared" ref="G746:H746" si="744">(E746/506)*100</f>
        <v>0.19762845849802371</v>
      </c>
      <c r="H746" s="3">
        <f t="shared" si="744"/>
        <v>0</v>
      </c>
    </row>
    <row r="747" spans="1:8" ht="14.25" customHeight="1" x14ac:dyDescent="0.3">
      <c r="A747" s="4" t="s">
        <v>96</v>
      </c>
      <c r="B747" s="4" t="s">
        <v>97</v>
      </c>
      <c r="C747" s="5">
        <v>130</v>
      </c>
      <c r="D747" s="3" t="s">
        <v>12</v>
      </c>
      <c r="E747" s="3">
        <v>0</v>
      </c>
      <c r="F747" s="3">
        <v>0</v>
      </c>
      <c r="G747" s="3">
        <f t="shared" ref="G747:H747" si="745">(E747/506)*100</f>
        <v>0</v>
      </c>
      <c r="H747" s="3">
        <f t="shared" si="745"/>
        <v>0</v>
      </c>
    </row>
    <row r="748" spans="1:8" ht="14.25" customHeight="1" x14ac:dyDescent="0.3">
      <c r="A748" s="4" t="s">
        <v>96</v>
      </c>
      <c r="B748" s="4" t="s">
        <v>97</v>
      </c>
      <c r="C748" s="5">
        <v>135</v>
      </c>
      <c r="D748" s="3" t="s">
        <v>12</v>
      </c>
      <c r="E748" s="3">
        <v>0</v>
      </c>
      <c r="F748" s="3">
        <v>0</v>
      </c>
      <c r="G748" s="3">
        <f t="shared" ref="G748:H748" si="746">(E748/506)*100</f>
        <v>0</v>
      </c>
      <c r="H748" s="3">
        <f t="shared" si="746"/>
        <v>0</v>
      </c>
    </row>
    <row r="749" spans="1:8" ht="14.25" customHeight="1" x14ac:dyDescent="0.3">
      <c r="A749" s="4" t="s">
        <v>96</v>
      </c>
      <c r="B749" s="4" t="s">
        <v>97</v>
      </c>
      <c r="C749" s="5">
        <v>140</v>
      </c>
      <c r="D749" s="3" t="s">
        <v>12</v>
      </c>
      <c r="E749" s="3">
        <v>0</v>
      </c>
      <c r="F749" s="3">
        <v>0</v>
      </c>
      <c r="G749" s="3">
        <f t="shared" ref="G749:H749" si="747">(E749/506)*100</f>
        <v>0</v>
      </c>
      <c r="H749" s="3">
        <f t="shared" si="747"/>
        <v>0</v>
      </c>
    </row>
    <row r="750" spans="1:8" ht="14.25" customHeight="1" x14ac:dyDescent="0.3">
      <c r="A750" s="4" t="s">
        <v>96</v>
      </c>
      <c r="B750" s="4" t="s">
        <v>97</v>
      </c>
      <c r="C750" s="5">
        <v>145</v>
      </c>
      <c r="D750" s="3" t="s">
        <v>12</v>
      </c>
      <c r="E750" s="3">
        <v>0</v>
      </c>
      <c r="F750" s="3">
        <v>0</v>
      </c>
      <c r="G750" s="3">
        <f t="shared" ref="G750:H750" si="748">(E750/506)*100</f>
        <v>0</v>
      </c>
      <c r="H750" s="3">
        <f t="shared" si="748"/>
        <v>0</v>
      </c>
    </row>
    <row r="751" spans="1:8" ht="14.25" customHeight="1" x14ac:dyDescent="0.3">
      <c r="A751" s="4" t="s">
        <v>96</v>
      </c>
      <c r="B751" s="4" t="s">
        <v>97</v>
      </c>
      <c r="C751" s="5">
        <v>150</v>
      </c>
      <c r="D751" s="3" t="s">
        <v>12</v>
      </c>
      <c r="E751" s="3">
        <v>0</v>
      </c>
      <c r="F751" s="3">
        <v>0</v>
      </c>
      <c r="G751" s="3">
        <f t="shared" ref="G751:H751" si="749">(E751/506)*100</f>
        <v>0</v>
      </c>
      <c r="H751" s="3">
        <f t="shared" si="749"/>
        <v>0</v>
      </c>
    </row>
    <row r="752" spans="1:8" ht="14.25" customHeight="1" x14ac:dyDescent="0.3">
      <c r="A752" s="4" t="s">
        <v>96</v>
      </c>
      <c r="B752" s="4" t="s">
        <v>97</v>
      </c>
      <c r="C752" s="5">
        <v>155</v>
      </c>
      <c r="D752" s="3" t="s">
        <v>12</v>
      </c>
      <c r="E752" s="3">
        <v>0</v>
      </c>
      <c r="F752" s="3">
        <v>0</v>
      </c>
      <c r="G752" s="3">
        <f t="shared" ref="G752:H752" si="750">(E752/506)*100</f>
        <v>0</v>
      </c>
      <c r="H752" s="3">
        <f t="shared" si="750"/>
        <v>0</v>
      </c>
    </row>
    <row r="753" spans="1:8" ht="14.25" customHeight="1" x14ac:dyDescent="0.3">
      <c r="A753" s="4" t="s">
        <v>96</v>
      </c>
      <c r="B753" s="4" t="s">
        <v>97</v>
      </c>
      <c r="C753" s="5">
        <v>160</v>
      </c>
      <c r="D753" s="3" t="s">
        <v>12</v>
      </c>
      <c r="E753" s="3">
        <v>0</v>
      </c>
      <c r="F753" s="3">
        <v>0</v>
      </c>
      <c r="G753" s="3">
        <f t="shared" ref="G753:H753" si="751">(E753/506)*100</f>
        <v>0</v>
      </c>
      <c r="H753" s="3">
        <f t="shared" si="751"/>
        <v>0</v>
      </c>
    </row>
    <row r="754" spans="1:8" ht="14.25" customHeight="1" x14ac:dyDescent="0.3">
      <c r="A754" s="4" t="s">
        <v>96</v>
      </c>
      <c r="B754" s="4" t="s">
        <v>97</v>
      </c>
      <c r="C754" s="5">
        <v>165</v>
      </c>
      <c r="D754" s="3" t="s">
        <v>12</v>
      </c>
      <c r="E754" s="3">
        <v>0</v>
      </c>
      <c r="F754" s="3">
        <v>0</v>
      </c>
      <c r="G754" s="3">
        <f t="shared" ref="G754:H754" si="752">(E754/506)*100</f>
        <v>0</v>
      </c>
      <c r="H754" s="3">
        <f t="shared" si="752"/>
        <v>0</v>
      </c>
    </row>
    <row r="755" spans="1:8" ht="14.25" customHeight="1" x14ac:dyDescent="0.3">
      <c r="A755" s="4" t="s">
        <v>96</v>
      </c>
      <c r="B755" s="4" t="s">
        <v>97</v>
      </c>
      <c r="C755" s="5">
        <v>170</v>
      </c>
      <c r="D755" s="3" t="s">
        <v>12</v>
      </c>
      <c r="E755" s="3">
        <v>0</v>
      </c>
      <c r="F755" s="3">
        <v>0</v>
      </c>
      <c r="G755" s="3">
        <f t="shared" ref="G755:H755" si="753">(E755/506)*100</f>
        <v>0</v>
      </c>
      <c r="H755" s="3">
        <f t="shared" si="753"/>
        <v>0</v>
      </c>
    </row>
    <row r="756" spans="1:8" ht="14.25" customHeight="1" x14ac:dyDescent="0.3">
      <c r="A756" s="4" t="s">
        <v>96</v>
      </c>
      <c r="B756" s="4" t="s">
        <v>97</v>
      </c>
      <c r="C756" s="5">
        <v>175</v>
      </c>
      <c r="D756" s="3" t="s">
        <v>12</v>
      </c>
      <c r="E756" s="3">
        <v>0</v>
      </c>
      <c r="F756" s="3">
        <v>0</v>
      </c>
      <c r="G756" s="3">
        <f t="shared" ref="G756:H756" si="754">(E756/506)*100</f>
        <v>0</v>
      </c>
      <c r="H756" s="3">
        <f t="shared" si="754"/>
        <v>0</v>
      </c>
    </row>
    <row r="757" spans="1:8" ht="14.25" customHeight="1" x14ac:dyDescent="0.3">
      <c r="A757" s="4" t="s">
        <v>96</v>
      </c>
      <c r="B757" s="4" t="s">
        <v>97</v>
      </c>
      <c r="C757" s="5" t="s">
        <v>14</v>
      </c>
      <c r="D757" s="3" t="s">
        <v>12</v>
      </c>
      <c r="E757" s="3">
        <v>0</v>
      </c>
      <c r="F757" s="3">
        <v>0</v>
      </c>
      <c r="G757" s="3">
        <f t="shared" ref="G757:H757" si="755">(E757/506)*100</f>
        <v>0</v>
      </c>
      <c r="H757" s="3">
        <f t="shared" si="755"/>
        <v>0</v>
      </c>
    </row>
    <row r="758" spans="1:8" ht="14.25" customHeight="1" x14ac:dyDescent="0.3">
      <c r="A758" s="4" t="s">
        <v>98</v>
      </c>
      <c r="B758" s="4" t="s">
        <v>99</v>
      </c>
      <c r="C758" s="5">
        <v>5</v>
      </c>
      <c r="D758" s="3" t="s">
        <v>10</v>
      </c>
      <c r="E758" s="3">
        <v>0</v>
      </c>
      <c r="F758" s="3">
        <v>0</v>
      </c>
      <c r="G758" s="3">
        <f t="shared" ref="G758:H758" si="756">(E758/438)*100</f>
        <v>0</v>
      </c>
      <c r="H758" s="3">
        <f t="shared" si="756"/>
        <v>0</v>
      </c>
    </row>
    <row r="759" spans="1:8" ht="14.25" customHeight="1" x14ac:dyDescent="0.3">
      <c r="A759" s="4" t="s">
        <v>98</v>
      </c>
      <c r="B759" s="4" t="s">
        <v>99</v>
      </c>
      <c r="C759" s="5">
        <v>10</v>
      </c>
      <c r="D759" s="3" t="s">
        <v>10</v>
      </c>
      <c r="E759" s="3">
        <v>0</v>
      </c>
      <c r="F759" s="3">
        <v>0</v>
      </c>
      <c r="G759" s="3">
        <f t="shared" ref="G759:H759" si="757">(E759/438)*100</f>
        <v>0</v>
      </c>
      <c r="H759" s="3">
        <f t="shared" si="757"/>
        <v>0</v>
      </c>
    </row>
    <row r="760" spans="1:8" ht="14.25" customHeight="1" x14ac:dyDescent="0.3">
      <c r="A760" s="4" t="s">
        <v>98</v>
      </c>
      <c r="B760" s="4" t="s">
        <v>99</v>
      </c>
      <c r="C760" s="5">
        <v>15</v>
      </c>
      <c r="D760" s="3" t="s">
        <v>10</v>
      </c>
      <c r="E760" s="3">
        <v>5</v>
      </c>
      <c r="F760" s="3">
        <v>0</v>
      </c>
      <c r="G760" s="3">
        <f t="shared" ref="G760:H760" si="758">(E760/438)*100</f>
        <v>1.1415525114155249</v>
      </c>
      <c r="H760" s="3">
        <f t="shared" si="758"/>
        <v>0</v>
      </c>
    </row>
    <row r="761" spans="1:8" ht="14.25" customHeight="1" x14ac:dyDescent="0.3">
      <c r="A761" s="4" t="s">
        <v>98</v>
      </c>
      <c r="B761" s="4" t="s">
        <v>99</v>
      </c>
      <c r="C761" s="5">
        <v>20</v>
      </c>
      <c r="D761" s="3" t="s">
        <v>10</v>
      </c>
      <c r="E761" s="3">
        <v>12</v>
      </c>
      <c r="F761" s="3">
        <v>3</v>
      </c>
      <c r="G761" s="3">
        <f t="shared" ref="G761:H761" si="759">(E761/438)*100</f>
        <v>2.7397260273972601</v>
      </c>
      <c r="H761" s="3">
        <f t="shared" si="759"/>
        <v>0.68493150684931503</v>
      </c>
    </row>
    <row r="762" spans="1:8" ht="14.25" customHeight="1" x14ac:dyDescent="0.3">
      <c r="A762" s="4" t="s">
        <v>98</v>
      </c>
      <c r="B762" s="4" t="s">
        <v>99</v>
      </c>
      <c r="C762" s="5">
        <v>25</v>
      </c>
      <c r="D762" s="3" t="s">
        <v>10</v>
      </c>
      <c r="E762" s="3">
        <v>25</v>
      </c>
      <c r="F762" s="3">
        <v>2</v>
      </c>
      <c r="G762" s="3">
        <f t="shared" ref="G762:H762" si="760">(E762/438)*100</f>
        <v>5.7077625570776256</v>
      </c>
      <c r="H762" s="3">
        <f t="shared" si="760"/>
        <v>0.45662100456621002</v>
      </c>
    </row>
    <row r="763" spans="1:8" ht="14.25" customHeight="1" x14ac:dyDescent="0.3">
      <c r="A763" s="4" t="s">
        <v>98</v>
      </c>
      <c r="B763" s="4" t="s">
        <v>99</v>
      </c>
      <c r="C763" s="5">
        <v>30</v>
      </c>
      <c r="D763" s="3" t="s">
        <v>10</v>
      </c>
      <c r="E763" s="3">
        <v>52</v>
      </c>
      <c r="F763" s="3">
        <v>1</v>
      </c>
      <c r="G763" s="3">
        <f t="shared" ref="G763:H763" si="761">(E763/438)*100</f>
        <v>11.87214611872146</v>
      </c>
      <c r="H763" s="3">
        <f t="shared" si="761"/>
        <v>0.22831050228310501</v>
      </c>
    </row>
    <row r="764" spans="1:8" ht="14.25" customHeight="1" x14ac:dyDescent="0.3">
      <c r="A764" s="4" t="s">
        <v>98</v>
      </c>
      <c r="B764" s="4" t="s">
        <v>99</v>
      </c>
      <c r="C764" s="5">
        <v>35</v>
      </c>
      <c r="D764" s="3" t="s">
        <v>10</v>
      </c>
      <c r="E764" s="3">
        <v>47</v>
      </c>
      <c r="F764" s="3">
        <v>3</v>
      </c>
      <c r="G764" s="3">
        <f t="shared" ref="G764:H764" si="762">(E764/438)*100</f>
        <v>10.730593607305936</v>
      </c>
      <c r="H764" s="3">
        <f t="shared" si="762"/>
        <v>0.68493150684931503</v>
      </c>
    </row>
    <row r="765" spans="1:8" ht="14.25" customHeight="1" x14ac:dyDescent="0.3">
      <c r="A765" s="4" t="s">
        <v>98</v>
      </c>
      <c r="B765" s="4" t="s">
        <v>99</v>
      </c>
      <c r="C765" s="5">
        <v>40</v>
      </c>
      <c r="D765" s="3" t="s">
        <v>11</v>
      </c>
      <c r="E765" s="3">
        <v>13</v>
      </c>
      <c r="F765" s="3">
        <v>0</v>
      </c>
      <c r="G765" s="3">
        <f t="shared" ref="G765:H765" si="763">(E765/438)*100</f>
        <v>2.968036529680365</v>
      </c>
      <c r="H765" s="3">
        <f t="shared" si="763"/>
        <v>0</v>
      </c>
    </row>
    <row r="766" spans="1:8" ht="14.25" customHeight="1" x14ac:dyDescent="0.3">
      <c r="A766" s="4" t="s">
        <v>98</v>
      </c>
      <c r="B766" s="4" t="s">
        <v>99</v>
      </c>
      <c r="C766" s="5">
        <v>45</v>
      </c>
      <c r="D766" s="3" t="s">
        <v>11</v>
      </c>
      <c r="E766" s="3">
        <v>11</v>
      </c>
      <c r="F766" s="3">
        <v>0</v>
      </c>
      <c r="G766" s="3">
        <f t="shared" ref="G766:H766" si="764">(E766/438)*100</f>
        <v>2.5114155251141552</v>
      </c>
      <c r="H766" s="3">
        <f t="shared" si="764"/>
        <v>0</v>
      </c>
    </row>
    <row r="767" spans="1:8" ht="14.25" customHeight="1" x14ac:dyDescent="0.3">
      <c r="A767" s="4" t="s">
        <v>98</v>
      </c>
      <c r="B767" s="4" t="s">
        <v>99</v>
      </c>
      <c r="C767" s="5">
        <v>50</v>
      </c>
      <c r="D767" s="3" t="s">
        <v>11</v>
      </c>
      <c r="E767" s="3">
        <v>8</v>
      </c>
      <c r="F767" s="3">
        <v>0</v>
      </c>
      <c r="G767" s="3">
        <f t="shared" ref="G767:H767" si="765">(E767/438)*100</f>
        <v>1.8264840182648401</v>
      </c>
      <c r="H767" s="3">
        <f t="shared" si="765"/>
        <v>0</v>
      </c>
    </row>
    <row r="768" spans="1:8" ht="14.25" customHeight="1" x14ac:dyDescent="0.3">
      <c r="A768" s="4" t="s">
        <v>98</v>
      </c>
      <c r="B768" s="4" t="s">
        <v>99</v>
      </c>
      <c r="C768" s="5">
        <v>55</v>
      </c>
      <c r="D768" s="3" t="s">
        <v>11</v>
      </c>
      <c r="E768" s="3">
        <v>8</v>
      </c>
      <c r="F768" s="3">
        <v>1</v>
      </c>
      <c r="G768" s="3">
        <f t="shared" ref="G768:H768" si="766">(E768/438)*100</f>
        <v>1.8264840182648401</v>
      </c>
      <c r="H768" s="3">
        <f t="shared" si="766"/>
        <v>0.22831050228310501</v>
      </c>
    </row>
    <row r="769" spans="1:8" ht="14.25" customHeight="1" x14ac:dyDescent="0.3">
      <c r="A769" s="4" t="s">
        <v>98</v>
      </c>
      <c r="B769" s="4" t="s">
        <v>99</v>
      </c>
      <c r="C769" s="5">
        <v>60</v>
      </c>
      <c r="D769" s="3" t="s">
        <v>11</v>
      </c>
      <c r="E769" s="3">
        <v>2</v>
      </c>
      <c r="F769" s="3">
        <v>0</v>
      </c>
      <c r="G769" s="3">
        <f t="shared" ref="G769:H769" si="767">(E769/438)*100</f>
        <v>0.45662100456621002</v>
      </c>
      <c r="H769" s="3">
        <f t="shared" si="767"/>
        <v>0</v>
      </c>
    </row>
    <row r="770" spans="1:8" ht="14.25" customHeight="1" x14ac:dyDescent="0.3">
      <c r="A770" s="4" t="s">
        <v>98</v>
      </c>
      <c r="B770" s="4" t="s">
        <v>99</v>
      </c>
      <c r="C770" s="5">
        <v>65</v>
      </c>
      <c r="D770" s="3" t="s">
        <v>11</v>
      </c>
      <c r="E770" s="3">
        <v>13</v>
      </c>
      <c r="F770" s="3">
        <v>1</v>
      </c>
      <c r="G770" s="3">
        <f t="shared" ref="G770:H770" si="768">(E770/438)*100</f>
        <v>2.968036529680365</v>
      </c>
      <c r="H770" s="3">
        <f t="shared" si="768"/>
        <v>0.22831050228310501</v>
      </c>
    </row>
    <row r="771" spans="1:8" ht="14.25" customHeight="1" x14ac:dyDescent="0.3">
      <c r="A771" s="4" t="s">
        <v>98</v>
      </c>
      <c r="B771" s="4" t="s">
        <v>99</v>
      </c>
      <c r="C771" s="5">
        <v>70</v>
      </c>
      <c r="D771" s="3" t="s">
        <v>11</v>
      </c>
      <c r="E771" s="3">
        <v>15</v>
      </c>
      <c r="F771" s="3">
        <v>0</v>
      </c>
      <c r="G771" s="3">
        <f t="shared" ref="G771:H771" si="769">(E771/438)*100</f>
        <v>3.4246575342465753</v>
      </c>
      <c r="H771" s="3">
        <f t="shared" si="769"/>
        <v>0</v>
      </c>
    </row>
    <row r="772" spans="1:8" ht="14.25" customHeight="1" x14ac:dyDescent="0.3">
      <c r="A772" s="4" t="s">
        <v>98</v>
      </c>
      <c r="B772" s="4" t="s">
        <v>99</v>
      </c>
      <c r="C772" s="5">
        <v>75</v>
      </c>
      <c r="D772" s="3" t="s">
        <v>11</v>
      </c>
      <c r="E772" s="3">
        <v>16</v>
      </c>
      <c r="F772" s="3">
        <v>2</v>
      </c>
      <c r="G772" s="3">
        <f t="shared" ref="G772:H772" si="770">(E772/438)*100</f>
        <v>3.6529680365296802</v>
      </c>
      <c r="H772" s="3">
        <f t="shared" si="770"/>
        <v>0.45662100456621002</v>
      </c>
    </row>
    <row r="773" spans="1:8" ht="14.25" customHeight="1" x14ac:dyDescent="0.3">
      <c r="A773" s="4" t="s">
        <v>98</v>
      </c>
      <c r="B773" s="4" t="s">
        <v>99</v>
      </c>
      <c r="C773" s="5">
        <v>80</v>
      </c>
      <c r="D773" s="3" t="s">
        <v>12</v>
      </c>
      <c r="E773" s="3">
        <v>23</v>
      </c>
      <c r="F773" s="3">
        <v>2</v>
      </c>
      <c r="G773" s="3">
        <f t="shared" ref="G773:H773" si="771">(E773/438)*100</f>
        <v>5.2511415525114149</v>
      </c>
      <c r="H773" s="3">
        <f t="shared" si="771"/>
        <v>0.45662100456621002</v>
      </c>
    </row>
    <row r="774" spans="1:8" ht="14.25" customHeight="1" x14ac:dyDescent="0.3">
      <c r="A774" s="4" t="s">
        <v>98</v>
      </c>
      <c r="B774" s="4" t="s">
        <v>99</v>
      </c>
      <c r="C774" s="5">
        <v>85</v>
      </c>
      <c r="D774" s="3" t="s">
        <v>12</v>
      </c>
      <c r="E774" s="3">
        <v>27</v>
      </c>
      <c r="F774" s="3">
        <v>3</v>
      </c>
      <c r="G774" s="3">
        <f t="shared" ref="G774:H774" si="772">(E774/438)*100</f>
        <v>6.1643835616438354</v>
      </c>
      <c r="H774" s="3">
        <f t="shared" si="772"/>
        <v>0.68493150684931503</v>
      </c>
    </row>
    <row r="775" spans="1:8" ht="14.25" customHeight="1" x14ac:dyDescent="0.3">
      <c r="A775" s="4" t="s">
        <v>98</v>
      </c>
      <c r="B775" s="4" t="s">
        <v>99</v>
      </c>
      <c r="C775" s="5">
        <v>90</v>
      </c>
      <c r="D775" s="3" t="s">
        <v>12</v>
      </c>
      <c r="E775" s="3">
        <v>30</v>
      </c>
      <c r="F775" s="3">
        <v>1</v>
      </c>
      <c r="G775" s="3">
        <f t="shared" ref="G775:H775" si="773">(E775/438)*100</f>
        <v>6.8493150684931505</v>
      </c>
      <c r="H775" s="3">
        <f t="shared" si="773"/>
        <v>0.22831050228310501</v>
      </c>
    </row>
    <row r="776" spans="1:8" ht="14.25" customHeight="1" x14ac:dyDescent="0.3">
      <c r="A776" s="4" t="s">
        <v>98</v>
      </c>
      <c r="B776" s="4" t="s">
        <v>99</v>
      </c>
      <c r="C776" s="5">
        <v>95</v>
      </c>
      <c r="D776" s="3" t="s">
        <v>12</v>
      </c>
      <c r="E776" s="3">
        <v>26</v>
      </c>
      <c r="F776" s="3">
        <v>1</v>
      </c>
      <c r="G776" s="3">
        <f t="shared" ref="G776:H776" si="774">(E776/438)*100</f>
        <v>5.93607305936073</v>
      </c>
      <c r="H776" s="3">
        <f t="shared" si="774"/>
        <v>0.22831050228310501</v>
      </c>
    </row>
    <row r="777" spans="1:8" ht="14.25" customHeight="1" x14ac:dyDescent="0.3">
      <c r="A777" s="4" t="s">
        <v>98</v>
      </c>
      <c r="B777" s="4" t="s">
        <v>99</v>
      </c>
      <c r="C777" s="5">
        <v>100</v>
      </c>
      <c r="D777" s="3" t="s">
        <v>12</v>
      </c>
      <c r="E777" s="3">
        <v>29</v>
      </c>
      <c r="F777" s="3">
        <v>2</v>
      </c>
      <c r="G777" s="3">
        <f t="shared" ref="G777:H777" si="775">(E777/438)*100</f>
        <v>6.6210045662100452</v>
      </c>
      <c r="H777" s="3">
        <f t="shared" si="775"/>
        <v>0.45662100456621002</v>
      </c>
    </row>
    <row r="778" spans="1:8" ht="14.25" customHeight="1" x14ac:dyDescent="0.3">
      <c r="A778" s="4" t="s">
        <v>98</v>
      </c>
      <c r="B778" s="4" t="s">
        <v>99</v>
      </c>
      <c r="C778" s="5">
        <v>105</v>
      </c>
      <c r="D778" s="3" t="s">
        <v>12</v>
      </c>
      <c r="E778" s="3">
        <v>19</v>
      </c>
      <c r="F778" s="3">
        <v>1</v>
      </c>
      <c r="G778" s="3">
        <f t="shared" ref="G778:H778" si="776">(E778/438)*100</f>
        <v>4.3378995433789953</v>
      </c>
      <c r="H778" s="3">
        <f t="shared" si="776"/>
        <v>0.22831050228310501</v>
      </c>
    </row>
    <row r="779" spans="1:8" ht="14.25" customHeight="1" x14ac:dyDescent="0.3">
      <c r="A779" s="4" t="s">
        <v>98</v>
      </c>
      <c r="B779" s="4" t="s">
        <v>99</v>
      </c>
      <c r="C779" s="5">
        <v>110</v>
      </c>
      <c r="D779" s="3" t="s">
        <v>12</v>
      </c>
      <c r="E779" s="3">
        <v>6</v>
      </c>
      <c r="F779" s="3">
        <v>0</v>
      </c>
      <c r="G779" s="3">
        <f t="shared" ref="G779:H779" si="777">(E779/438)*100</f>
        <v>1.3698630136986301</v>
      </c>
      <c r="H779" s="3">
        <f t="shared" si="777"/>
        <v>0</v>
      </c>
    </row>
    <row r="780" spans="1:8" ht="14.25" customHeight="1" x14ac:dyDescent="0.3">
      <c r="A780" s="4" t="s">
        <v>98</v>
      </c>
      <c r="B780" s="4" t="s">
        <v>99</v>
      </c>
      <c r="C780" s="5">
        <v>115</v>
      </c>
      <c r="D780" s="3" t="s">
        <v>12</v>
      </c>
      <c r="E780" s="3">
        <v>9</v>
      </c>
      <c r="F780" s="3">
        <v>1</v>
      </c>
      <c r="G780" s="3">
        <f t="shared" ref="G780:H780" si="778">(E780/438)*100</f>
        <v>2.054794520547945</v>
      </c>
      <c r="H780" s="3">
        <f t="shared" si="778"/>
        <v>0.22831050228310501</v>
      </c>
    </row>
    <row r="781" spans="1:8" ht="14.25" customHeight="1" x14ac:dyDescent="0.3">
      <c r="A781" s="4" t="s">
        <v>98</v>
      </c>
      <c r="B781" s="4" t="s">
        <v>99</v>
      </c>
      <c r="C781" s="5">
        <v>120</v>
      </c>
      <c r="D781" s="3" t="s">
        <v>12</v>
      </c>
      <c r="E781" s="3">
        <v>9</v>
      </c>
      <c r="F781" s="3">
        <v>0</v>
      </c>
      <c r="G781" s="3">
        <f t="shared" ref="G781:H781" si="779">(E781/438)*100</f>
        <v>2.054794520547945</v>
      </c>
      <c r="H781" s="3">
        <f t="shared" si="779"/>
        <v>0</v>
      </c>
    </row>
    <row r="782" spans="1:8" ht="14.25" customHeight="1" x14ac:dyDescent="0.3">
      <c r="A782" s="4" t="s">
        <v>98</v>
      </c>
      <c r="B782" s="4" t="s">
        <v>99</v>
      </c>
      <c r="C782" s="5">
        <v>125</v>
      </c>
      <c r="D782" s="3" t="s">
        <v>12</v>
      </c>
      <c r="E782" s="3">
        <v>5</v>
      </c>
      <c r="F782" s="3">
        <v>0</v>
      </c>
      <c r="G782" s="3">
        <f t="shared" ref="G782:H782" si="780">(E782/438)*100</f>
        <v>1.1415525114155249</v>
      </c>
      <c r="H782" s="3">
        <f t="shared" si="780"/>
        <v>0</v>
      </c>
    </row>
    <row r="783" spans="1:8" ht="14.25" customHeight="1" x14ac:dyDescent="0.3">
      <c r="A783" s="4" t="s">
        <v>98</v>
      </c>
      <c r="B783" s="4" t="s">
        <v>99</v>
      </c>
      <c r="C783" s="5">
        <v>130</v>
      </c>
      <c r="D783" s="3" t="s">
        <v>12</v>
      </c>
      <c r="E783" s="3">
        <v>1</v>
      </c>
      <c r="F783" s="3">
        <v>0</v>
      </c>
      <c r="G783" s="3">
        <f t="shared" ref="G783:H783" si="781">(E783/438)*100</f>
        <v>0.22831050228310501</v>
      </c>
      <c r="H783" s="3">
        <f t="shared" si="781"/>
        <v>0</v>
      </c>
    </row>
    <row r="784" spans="1:8" ht="14.25" customHeight="1" x14ac:dyDescent="0.3">
      <c r="A784" s="4" t="s">
        <v>98</v>
      </c>
      <c r="B784" s="4" t="s">
        <v>99</v>
      </c>
      <c r="C784" s="5">
        <v>135</v>
      </c>
      <c r="D784" s="3" t="s">
        <v>12</v>
      </c>
      <c r="E784" s="3">
        <v>2</v>
      </c>
      <c r="F784" s="3">
        <v>1</v>
      </c>
      <c r="G784" s="3">
        <f t="shared" ref="G784:H784" si="782">(E784/438)*100</f>
        <v>0.45662100456621002</v>
      </c>
      <c r="H784" s="3">
        <f t="shared" si="782"/>
        <v>0.22831050228310501</v>
      </c>
    </row>
    <row r="785" spans="1:8" ht="14.25" customHeight="1" x14ac:dyDescent="0.3">
      <c r="A785" s="4" t="s">
        <v>98</v>
      </c>
      <c r="B785" s="4" t="s">
        <v>99</v>
      </c>
      <c r="C785" s="5">
        <v>140</v>
      </c>
      <c r="D785" s="3" t="s">
        <v>12</v>
      </c>
      <c r="E785" s="3">
        <v>0</v>
      </c>
      <c r="F785" s="3">
        <v>0</v>
      </c>
      <c r="G785" s="3">
        <f t="shared" ref="G785:H785" si="783">(E785/438)*100</f>
        <v>0</v>
      </c>
      <c r="H785" s="3">
        <f t="shared" si="783"/>
        <v>0</v>
      </c>
    </row>
    <row r="786" spans="1:8" ht="14.25" customHeight="1" x14ac:dyDescent="0.3">
      <c r="A786" s="4" t="s">
        <v>98</v>
      </c>
      <c r="B786" s="4" t="s">
        <v>99</v>
      </c>
      <c r="C786" s="5">
        <v>145</v>
      </c>
      <c r="D786" s="3" t="s">
        <v>12</v>
      </c>
      <c r="E786" s="3">
        <v>0</v>
      </c>
      <c r="F786" s="3">
        <v>0</v>
      </c>
      <c r="G786" s="3">
        <f t="shared" ref="G786:H786" si="784">(E786/438)*100</f>
        <v>0</v>
      </c>
      <c r="H786" s="3">
        <f t="shared" si="784"/>
        <v>0</v>
      </c>
    </row>
    <row r="787" spans="1:8" ht="14.25" customHeight="1" x14ac:dyDescent="0.3">
      <c r="A787" s="4" t="s">
        <v>98</v>
      </c>
      <c r="B787" s="4" t="s">
        <v>99</v>
      </c>
      <c r="C787" s="5">
        <v>150</v>
      </c>
      <c r="D787" s="3" t="s">
        <v>12</v>
      </c>
      <c r="E787" s="3">
        <v>0</v>
      </c>
      <c r="F787" s="3">
        <v>0</v>
      </c>
      <c r="G787" s="3">
        <f t="shared" ref="G787:H787" si="785">(E787/438)*100</f>
        <v>0</v>
      </c>
      <c r="H787" s="3">
        <f t="shared" si="785"/>
        <v>0</v>
      </c>
    </row>
    <row r="788" spans="1:8" ht="14.25" customHeight="1" x14ac:dyDescent="0.3">
      <c r="A788" s="4" t="s">
        <v>98</v>
      </c>
      <c r="B788" s="4" t="s">
        <v>99</v>
      </c>
      <c r="C788" s="5">
        <v>155</v>
      </c>
      <c r="D788" s="3" t="s">
        <v>12</v>
      </c>
      <c r="E788" s="3">
        <v>0</v>
      </c>
      <c r="F788" s="3">
        <v>0</v>
      </c>
      <c r="G788" s="3">
        <f t="shared" ref="G788:H788" si="786">(E788/438)*100</f>
        <v>0</v>
      </c>
      <c r="H788" s="3">
        <f t="shared" si="786"/>
        <v>0</v>
      </c>
    </row>
    <row r="789" spans="1:8" ht="14.25" customHeight="1" x14ac:dyDescent="0.3">
      <c r="A789" s="4" t="s">
        <v>98</v>
      </c>
      <c r="B789" s="4" t="s">
        <v>99</v>
      </c>
      <c r="C789" s="5">
        <v>160</v>
      </c>
      <c r="D789" s="3" t="s">
        <v>12</v>
      </c>
      <c r="E789" s="3">
        <v>0</v>
      </c>
      <c r="F789" s="3">
        <v>0</v>
      </c>
      <c r="G789" s="3">
        <f t="shared" ref="G789:H789" si="787">(E789/438)*100</f>
        <v>0</v>
      </c>
      <c r="H789" s="3">
        <f t="shared" si="787"/>
        <v>0</v>
      </c>
    </row>
    <row r="790" spans="1:8" ht="14.25" customHeight="1" x14ac:dyDescent="0.3">
      <c r="A790" s="4" t="s">
        <v>98</v>
      </c>
      <c r="B790" s="4" t="s">
        <v>99</v>
      </c>
      <c r="C790" s="5">
        <v>165</v>
      </c>
      <c r="D790" s="3" t="s">
        <v>12</v>
      </c>
      <c r="E790" s="3">
        <v>0</v>
      </c>
      <c r="F790" s="3">
        <v>0</v>
      </c>
      <c r="G790" s="3">
        <f t="shared" ref="G790:H790" si="788">(E790/438)*100</f>
        <v>0</v>
      </c>
      <c r="H790" s="3">
        <f t="shared" si="788"/>
        <v>0</v>
      </c>
    </row>
    <row r="791" spans="1:8" ht="14.25" customHeight="1" x14ac:dyDescent="0.3">
      <c r="A791" s="4" t="s">
        <v>98</v>
      </c>
      <c r="B791" s="4" t="s">
        <v>99</v>
      </c>
      <c r="C791" s="5">
        <v>170</v>
      </c>
      <c r="D791" s="3" t="s">
        <v>12</v>
      </c>
      <c r="E791" s="3">
        <v>0</v>
      </c>
      <c r="F791" s="3">
        <v>0</v>
      </c>
      <c r="G791" s="3">
        <f t="shared" ref="G791:H791" si="789">(E791/438)*100</f>
        <v>0</v>
      </c>
      <c r="H791" s="3">
        <f t="shared" si="789"/>
        <v>0</v>
      </c>
    </row>
    <row r="792" spans="1:8" ht="14.25" customHeight="1" x14ac:dyDescent="0.3">
      <c r="A792" s="4" t="s">
        <v>98</v>
      </c>
      <c r="B792" s="4" t="s">
        <v>99</v>
      </c>
      <c r="C792" s="5">
        <v>175</v>
      </c>
      <c r="D792" s="3" t="s">
        <v>12</v>
      </c>
      <c r="E792" s="3">
        <v>0</v>
      </c>
      <c r="F792" s="3">
        <v>0</v>
      </c>
      <c r="G792" s="3">
        <f t="shared" ref="G792:H792" si="790">(E792/438)*100</f>
        <v>0</v>
      </c>
      <c r="H792" s="3">
        <f t="shared" si="790"/>
        <v>0</v>
      </c>
    </row>
    <row r="793" spans="1:8" ht="14.25" customHeight="1" x14ac:dyDescent="0.3">
      <c r="A793" s="4" t="s">
        <v>98</v>
      </c>
      <c r="B793" s="4" t="s">
        <v>99</v>
      </c>
      <c r="C793" s="5" t="s">
        <v>14</v>
      </c>
      <c r="D793" s="3" t="s">
        <v>12</v>
      </c>
      <c r="E793" s="3">
        <v>0</v>
      </c>
      <c r="F793" s="3">
        <v>0</v>
      </c>
      <c r="G793" s="3">
        <f t="shared" ref="G793:H793" si="791">(E793/438)*100</f>
        <v>0</v>
      </c>
      <c r="H793" s="3">
        <f t="shared" si="791"/>
        <v>0</v>
      </c>
    </row>
    <row r="794" spans="1:8" ht="14.25" customHeight="1" x14ac:dyDescent="0.3">
      <c r="A794" s="4" t="s">
        <v>100</v>
      </c>
      <c r="B794" s="4" t="s">
        <v>101</v>
      </c>
      <c r="C794" s="5">
        <v>5</v>
      </c>
      <c r="D794" s="3" t="s">
        <v>10</v>
      </c>
      <c r="E794" s="3">
        <v>0</v>
      </c>
      <c r="F794" s="3">
        <v>0</v>
      </c>
      <c r="G794" s="3">
        <f t="shared" ref="G794:H794" si="792">(E794/370)*100</f>
        <v>0</v>
      </c>
      <c r="H794" s="3">
        <f t="shared" si="792"/>
        <v>0</v>
      </c>
    </row>
    <row r="795" spans="1:8" ht="14.25" customHeight="1" x14ac:dyDescent="0.3">
      <c r="A795" s="4" t="s">
        <v>100</v>
      </c>
      <c r="B795" s="4" t="s">
        <v>101</v>
      </c>
      <c r="C795" s="5">
        <v>10</v>
      </c>
      <c r="D795" s="3" t="s">
        <v>10</v>
      </c>
      <c r="E795" s="3">
        <v>1</v>
      </c>
      <c r="F795" s="3">
        <v>0</v>
      </c>
      <c r="G795" s="3">
        <f t="shared" ref="G795:H795" si="793">(E795/370)*100</f>
        <v>0.27027027027027029</v>
      </c>
      <c r="H795" s="3">
        <f t="shared" si="793"/>
        <v>0</v>
      </c>
    </row>
    <row r="796" spans="1:8" ht="14.25" customHeight="1" x14ac:dyDescent="0.3">
      <c r="A796" s="4" t="s">
        <v>100</v>
      </c>
      <c r="B796" s="4" t="s">
        <v>101</v>
      </c>
      <c r="C796" s="5">
        <v>15</v>
      </c>
      <c r="D796" s="3" t="s">
        <v>10</v>
      </c>
      <c r="E796" s="3">
        <v>1</v>
      </c>
      <c r="F796" s="3">
        <v>0</v>
      </c>
      <c r="G796" s="3">
        <f t="shared" ref="G796:H796" si="794">(E796/370)*100</f>
        <v>0.27027027027027029</v>
      </c>
      <c r="H796" s="3">
        <f t="shared" si="794"/>
        <v>0</v>
      </c>
    </row>
    <row r="797" spans="1:8" ht="14.25" customHeight="1" x14ac:dyDescent="0.3">
      <c r="A797" s="4" t="s">
        <v>100</v>
      </c>
      <c r="B797" s="4" t="s">
        <v>101</v>
      </c>
      <c r="C797" s="5">
        <v>20</v>
      </c>
      <c r="D797" s="3" t="s">
        <v>10</v>
      </c>
      <c r="E797" s="3">
        <v>8</v>
      </c>
      <c r="F797" s="3">
        <v>1</v>
      </c>
      <c r="G797" s="3">
        <f t="shared" ref="G797:H797" si="795">(E797/370)*100</f>
        <v>2.1621621621621623</v>
      </c>
      <c r="H797" s="3">
        <f t="shared" si="795"/>
        <v>0.27027027027027029</v>
      </c>
    </row>
    <row r="798" spans="1:8" ht="14.25" customHeight="1" x14ac:dyDescent="0.3">
      <c r="A798" s="4" t="s">
        <v>100</v>
      </c>
      <c r="B798" s="4" t="s">
        <v>101</v>
      </c>
      <c r="C798" s="5">
        <v>25</v>
      </c>
      <c r="D798" s="3" t="s">
        <v>10</v>
      </c>
      <c r="E798" s="3">
        <v>21</v>
      </c>
      <c r="F798" s="3">
        <v>2</v>
      </c>
      <c r="G798" s="3">
        <f t="shared" ref="G798:H798" si="796">(E798/370)*100</f>
        <v>5.6756756756756763</v>
      </c>
      <c r="H798" s="3">
        <f t="shared" si="796"/>
        <v>0.54054054054054057</v>
      </c>
    </row>
    <row r="799" spans="1:8" ht="14.25" customHeight="1" x14ac:dyDescent="0.3">
      <c r="A799" s="4" t="s">
        <v>100</v>
      </c>
      <c r="B799" s="4" t="s">
        <v>101</v>
      </c>
      <c r="C799" s="5">
        <v>30</v>
      </c>
      <c r="D799" s="3" t="s">
        <v>10</v>
      </c>
      <c r="E799" s="3">
        <v>24</v>
      </c>
      <c r="F799" s="3">
        <v>1</v>
      </c>
      <c r="G799" s="3">
        <f t="shared" ref="G799:H799" si="797">(E799/370)*100</f>
        <v>6.4864864864864868</v>
      </c>
      <c r="H799" s="3">
        <f t="shared" si="797"/>
        <v>0.27027027027027029</v>
      </c>
    </row>
    <row r="800" spans="1:8" ht="14.25" customHeight="1" x14ac:dyDescent="0.3">
      <c r="A800" s="4" t="s">
        <v>100</v>
      </c>
      <c r="B800" s="4" t="s">
        <v>101</v>
      </c>
      <c r="C800" s="5">
        <v>35</v>
      </c>
      <c r="D800" s="3" t="s">
        <v>10</v>
      </c>
      <c r="E800" s="3">
        <v>37</v>
      </c>
      <c r="F800" s="3">
        <v>1</v>
      </c>
      <c r="G800" s="3">
        <f t="shared" ref="G800:H800" si="798">(E800/370)*100</f>
        <v>10</v>
      </c>
      <c r="H800" s="3">
        <f t="shared" si="798"/>
        <v>0.27027027027027029</v>
      </c>
    </row>
    <row r="801" spans="1:8" ht="14.25" customHeight="1" x14ac:dyDescent="0.3">
      <c r="A801" s="4" t="s">
        <v>100</v>
      </c>
      <c r="B801" s="4" t="s">
        <v>101</v>
      </c>
      <c r="C801" s="5">
        <v>40</v>
      </c>
      <c r="D801" s="3" t="s">
        <v>11</v>
      </c>
      <c r="E801" s="3">
        <v>20</v>
      </c>
      <c r="F801" s="3">
        <v>0</v>
      </c>
      <c r="G801" s="3">
        <f t="shared" ref="G801:H801" si="799">(E801/370)*100</f>
        <v>5.4054054054054053</v>
      </c>
      <c r="H801" s="3">
        <f t="shared" si="799"/>
        <v>0</v>
      </c>
    </row>
    <row r="802" spans="1:8" ht="14.25" customHeight="1" x14ac:dyDescent="0.3">
      <c r="A802" s="4" t="s">
        <v>100</v>
      </c>
      <c r="B802" s="4" t="s">
        <v>101</v>
      </c>
      <c r="C802" s="5">
        <v>45</v>
      </c>
      <c r="D802" s="3" t="s">
        <v>11</v>
      </c>
      <c r="E802" s="3">
        <v>13</v>
      </c>
      <c r="F802" s="3">
        <v>2</v>
      </c>
      <c r="G802" s="3">
        <f t="shared" ref="G802:H802" si="800">(E802/370)*100</f>
        <v>3.5135135135135136</v>
      </c>
      <c r="H802" s="3">
        <f t="shared" si="800"/>
        <v>0.54054054054054057</v>
      </c>
    </row>
    <row r="803" spans="1:8" ht="14.25" customHeight="1" x14ac:dyDescent="0.3">
      <c r="A803" s="4" t="s">
        <v>100</v>
      </c>
      <c r="B803" s="4" t="s">
        <v>101</v>
      </c>
      <c r="C803" s="5">
        <v>50</v>
      </c>
      <c r="D803" s="3" t="s">
        <v>11</v>
      </c>
      <c r="E803" s="3">
        <v>2</v>
      </c>
      <c r="F803" s="3">
        <v>0</v>
      </c>
      <c r="G803" s="3">
        <f t="shared" ref="G803:H803" si="801">(E803/370)*100</f>
        <v>0.54054054054054057</v>
      </c>
      <c r="H803" s="3">
        <f t="shared" si="801"/>
        <v>0</v>
      </c>
    </row>
    <row r="804" spans="1:8" ht="14.25" customHeight="1" x14ac:dyDescent="0.3">
      <c r="A804" s="4" t="s">
        <v>100</v>
      </c>
      <c r="B804" s="4" t="s">
        <v>101</v>
      </c>
      <c r="C804" s="5">
        <v>55</v>
      </c>
      <c r="D804" s="3" t="s">
        <v>11</v>
      </c>
      <c r="E804" s="3">
        <v>1</v>
      </c>
      <c r="F804" s="3">
        <v>0</v>
      </c>
      <c r="G804" s="3">
        <f t="shared" ref="G804:H804" si="802">(E804/370)*100</f>
        <v>0.27027027027027029</v>
      </c>
      <c r="H804" s="3">
        <f t="shared" si="802"/>
        <v>0</v>
      </c>
    </row>
    <row r="805" spans="1:8" ht="14.25" customHeight="1" x14ac:dyDescent="0.3">
      <c r="A805" s="4" t="s">
        <v>100</v>
      </c>
      <c r="B805" s="4" t="s">
        <v>101</v>
      </c>
      <c r="C805" s="5">
        <v>60</v>
      </c>
      <c r="D805" s="3" t="s">
        <v>11</v>
      </c>
      <c r="E805" s="3">
        <v>4</v>
      </c>
      <c r="F805" s="3">
        <v>0</v>
      </c>
      <c r="G805" s="3">
        <f t="shared" ref="G805:H805" si="803">(E805/370)*100</f>
        <v>1.0810810810810811</v>
      </c>
      <c r="H805" s="3">
        <f t="shared" si="803"/>
        <v>0</v>
      </c>
    </row>
    <row r="806" spans="1:8" ht="14.25" customHeight="1" x14ac:dyDescent="0.3">
      <c r="A806" s="4" t="s">
        <v>100</v>
      </c>
      <c r="B806" s="4" t="s">
        <v>101</v>
      </c>
      <c r="C806" s="5">
        <v>65</v>
      </c>
      <c r="D806" s="3" t="s">
        <v>11</v>
      </c>
      <c r="E806" s="3">
        <v>4</v>
      </c>
      <c r="F806" s="3">
        <v>1</v>
      </c>
      <c r="G806" s="3">
        <f t="shared" ref="G806:H806" si="804">(E806/370)*100</f>
        <v>1.0810810810810811</v>
      </c>
      <c r="H806" s="3">
        <f t="shared" si="804"/>
        <v>0.27027027027027029</v>
      </c>
    </row>
    <row r="807" spans="1:8" ht="14.25" customHeight="1" x14ac:dyDescent="0.3">
      <c r="A807" s="4" t="s">
        <v>100</v>
      </c>
      <c r="B807" s="4" t="s">
        <v>101</v>
      </c>
      <c r="C807" s="5">
        <v>70</v>
      </c>
      <c r="D807" s="3" t="s">
        <v>11</v>
      </c>
      <c r="E807" s="3">
        <v>7</v>
      </c>
      <c r="F807" s="3">
        <v>0</v>
      </c>
      <c r="G807" s="3">
        <f t="shared" ref="G807:H807" si="805">(E807/370)*100</f>
        <v>1.8918918918918921</v>
      </c>
      <c r="H807" s="3">
        <f t="shared" si="805"/>
        <v>0</v>
      </c>
    </row>
    <row r="808" spans="1:8" ht="14.25" customHeight="1" x14ac:dyDescent="0.3">
      <c r="A808" s="4" t="s">
        <v>100</v>
      </c>
      <c r="B808" s="4" t="s">
        <v>101</v>
      </c>
      <c r="C808" s="5">
        <v>75</v>
      </c>
      <c r="D808" s="3" t="s">
        <v>11</v>
      </c>
      <c r="E808" s="3">
        <v>5</v>
      </c>
      <c r="F808" s="3">
        <v>1</v>
      </c>
      <c r="G808" s="3">
        <f t="shared" ref="G808:H808" si="806">(E808/370)*100</f>
        <v>1.3513513513513513</v>
      </c>
      <c r="H808" s="3">
        <f t="shared" si="806"/>
        <v>0.27027027027027029</v>
      </c>
    </row>
    <row r="809" spans="1:8" ht="14.25" customHeight="1" x14ac:dyDescent="0.3">
      <c r="A809" s="4" t="s">
        <v>100</v>
      </c>
      <c r="B809" s="4" t="s">
        <v>101</v>
      </c>
      <c r="C809" s="5">
        <v>80</v>
      </c>
      <c r="D809" s="3" t="s">
        <v>12</v>
      </c>
      <c r="E809" s="3">
        <v>8</v>
      </c>
      <c r="F809" s="3">
        <v>2</v>
      </c>
      <c r="G809" s="3">
        <f t="shared" ref="G809:H809" si="807">(E809/370)*100</f>
        <v>2.1621621621621623</v>
      </c>
      <c r="H809" s="3">
        <f t="shared" si="807"/>
        <v>0.54054054054054057</v>
      </c>
    </row>
    <row r="810" spans="1:8" ht="14.25" customHeight="1" x14ac:dyDescent="0.3">
      <c r="A810" s="4" t="s">
        <v>100</v>
      </c>
      <c r="B810" s="4" t="s">
        <v>101</v>
      </c>
      <c r="C810" s="5">
        <v>85</v>
      </c>
      <c r="D810" s="3" t="s">
        <v>12</v>
      </c>
      <c r="E810" s="3">
        <v>18</v>
      </c>
      <c r="F810" s="3">
        <v>5</v>
      </c>
      <c r="G810" s="3">
        <f t="shared" ref="G810:H810" si="808">(E810/370)*100</f>
        <v>4.8648648648648649</v>
      </c>
      <c r="H810" s="3">
        <f t="shared" si="808"/>
        <v>1.3513513513513513</v>
      </c>
    </row>
    <row r="811" spans="1:8" ht="14.25" customHeight="1" x14ac:dyDescent="0.3">
      <c r="A811" s="4" t="s">
        <v>100</v>
      </c>
      <c r="B811" s="4" t="s">
        <v>101</v>
      </c>
      <c r="C811" s="5">
        <v>90</v>
      </c>
      <c r="D811" s="3" t="s">
        <v>12</v>
      </c>
      <c r="E811" s="3">
        <v>29</v>
      </c>
      <c r="F811" s="3">
        <v>1</v>
      </c>
      <c r="G811" s="3">
        <f t="shared" ref="G811:H811" si="809">(E811/370)*100</f>
        <v>7.8378378378378386</v>
      </c>
      <c r="H811" s="3">
        <f t="shared" si="809"/>
        <v>0.27027027027027029</v>
      </c>
    </row>
    <row r="812" spans="1:8" ht="14.25" customHeight="1" x14ac:dyDescent="0.3">
      <c r="A812" s="4" t="s">
        <v>100</v>
      </c>
      <c r="B812" s="4" t="s">
        <v>101</v>
      </c>
      <c r="C812" s="5">
        <v>95</v>
      </c>
      <c r="D812" s="3" t="s">
        <v>12</v>
      </c>
      <c r="E812" s="3">
        <v>26</v>
      </c>
      <c r="F812" s="3">
        <v>1</v>
      </c>
      <c r="G812" s="3">
        <f t="shared" ref="G812:H812" si="810">(E812/370)*100</f>
        <v>7.0270270270270272</v>
      </c>
      <c r="H812" s="3">
        <f t="shared" si="810"/>
        <v>0.27027027027027029</v>
      </c>
    </row>
    <row r="813" spans="1:8" ht="14.25" customHeight="1" x14ac:dyDescent="0.3">
      <c r="A813" s="4" t="s">
        <v>100</v>
      </c>
      <c r="B813" s="4" t="s">
        <v>101</v>
      </c>
      <c r="C813" s="5">
        <v>100</v>
      </c>
      <c r="D813" s="3" t="s">
        <v>12</v>
      </c>
      <c r="E813" s="3">
        <v>21</v>
      </c>
      <c r="F813" s="3">
        <v>1</v>
      </c>
      <c r="G813" s="3">
        <f t="shared" ref="G813:H813" si="811">(E813/370)*100</f>
        <v>5.6756756756756763</v>
      </c>
      <c r="H813" s="3">
        <f t="shared" si="811"/>
        <v>0.27027027027027029</v>
      </c>
    </row>
    <row r="814" spans="1:8" ht="14.25" customHeight="1" x14ac:dyDescent="0.3">
      <c r="A814" s="4" t="s">
        <v>100</v>
      </c>
      <c r="B814" s="4" t="s">
        <v>101</v>
      </c>
      <c r="C814" s="5">
        <v>105</v>
      </c>
      <c r="D814" s="3" t="s">
        <v>12</v>
      </c>
      <c r="E814" s="3">
        <v>28</v>
      </c>
      <c r="F814" s="3">
        <v>1</v>
      </c>
      <c r="G814" s="3">
        <f t="shared" ref="G814:H814" si="812">(E814/370)*100</f>
        <v>7.5675675675675684</v>
      </c>
      <c r="H814" s="3">
        <f t="shared" si="812"/>
        <v>0.27027027027027029</v>
      </c>
    </row>
    <row r="815" spans="1:8" ht="14.25" customHeight="1" x14ac:dyDescent="0.3">
      <c r="A815" s="4" t="s">
        <v>100</v>
      </c>
      <c r="B815" s="4" t="s">
        <v>101</v>
      </c>
      <c r="C815" s="5">
        <v>110</v>
      </c>
      <c r="D815" s="3" t="s">
        <v>12</v>
      </c>
      <c r="E815" s="3">
        <v>24</v>
      </c>
      <c r="F815" s="3">
        <v>0</v>
      </c>
      <c r="G815" s="3">
        <f t="shared" ref="G815:H815" si="813">(E815/370)*100</f>
        <v>6.4864864864864868</v>
      </c>
      <c r="H815" s="3">
        <f t="shared" si="813"/>
        <v>0</v>
      </c>
    </row>
    <row r="816" spans="1:8" ht="14.25" customHeight="1" x14ac:dyDescent="0.3">
      <c r="A816" s="4" t="s">
        <v>100</v>
      </c>
      <c r="B816" s="4" t="s">
        <v>101</v>
      </c>
      <c r="C816" s="5">
        <v>115</v>
      </c>
      <c r="D816" s="3" t="s">
        <v>12</v>
      </c>
      <c r="E816" s="3">
        <v>23</v>
      </c>
      <c r="F816" s="3">
        <v>1</v>
      </c>
      <c r="G816" s="3">
        <f t="shared" ref="G816:H816" si="814">(E816/370)*100</f>
        <v>6.2162162162162167</v>
      </c>
      <c r="H816" s="3">
        <f t="shared" si="814"/>
        <v>0.27027027027027029</v>
      </c>
    </row>
    <row r="817" spans="1:8" ht="14.25" customHeight="1" x14ac:dyDescent="0.3">
      <c r="A817" s="4" t="s">
        <v>100</v>
      </c>
      <c r="B817" s="4" t="s">
        <v>101</v>
      </c>
      <c r="C817" s="5">
        <v>120</v>
      </c>
      <c r="D817" s="3" t="s">
        <v>12</v>
      </c>
      <c r="E817" s="3">
        <v>7</v>
      </c>
      <c r="F817" s="3">
        <v>0</v>
      </c>
      <c r="G817" s="3">
        <f t="shared" ref="G817:H817" si="815">(E817/370)*100</f>
        <v>1.8918918918918921</v>
      </c>
      <c r="H817" s="3">
        <f t="shared" si="815"/>
        <v>0</v>
      </c>
    </row>
    <row r="818" spans="1:8" ht="14.25" customHeight="1" x14ac:dyDescent="0.3">
      <c r="A818" s="4" t="s">
        <v>100</v>
      </c>
      <c r="B818" s="4" t="s">
        <v>101</v>
      </c>
      <c r="C818" s="5">
        <v>125</v>
      </c>
      <c r="D818" s="3" t="s">
        <v>12</v>
      </c>
      <c r="E818" s="3">
        <v>5</v>
      </c>
      <c r="F818" s="3">
        <v>0</v>
      </c>
      <c r="G818" s="3">
        <f t="shared" ref="G818:H818" si="816">(E818/370)*100</f>
        <v>1.3513513513513513</v>
      </c>
      <c r="H818" s="3">
        <f t="shared" si="816"/>
        <v>0</v>
      </c>
    </row>
    <row r="819" spans="1:8" ht="14.25" customHeight="1" x14ac:dyDescent="0.3">
      <c r="A819" s="4" t="s">
        <v>100</v>
      </c>
      <c r="B819" s="4" t="s">
        <v>101</v>
      </c>
      <c r="C819" s="5">
        <v>130</v>
      </c>
      <c r="D819" s="3" t="s">
        <v>12</v>
      </c>
      <c r="E819" s="3">
        <v>4</v>
      </c>
      <c r="F819" s="3">
        <v>0</v>
      </c>
      <c r="G819" s="3">
        <f t="shared" ref="G819:H819" si="817">(E819/370)*100</f>
        <v>1.0810810810810811</v>
      </c>
      <c r="H819" s="3">
        <f t="shared" si="817"/>
        <v>0</v>
      </c>
    </row>
    <row r="820" spans="1:8" ht="14.25" customHeight="1" x14ac:dyDescent="0.3">
      <c r="A820" s="4" t="s">
        <v>100</v>
      </c>
      <c r="B820" s="4" t="s">
        <v>101</v>
      </c>
      <c r="C820" s="5">
        <v>135</v>
      </c>
      <c r="D820" s="3" t="s">
        <v>12</v>
      </c>
      <c r="E820" s="3">
        <v>3</v>
      </c>
      <c r="F820" s="3">
        <v>0</v>
      </c>
      <c r="G820" s="3">
        <f t="shared" ref="G820:H820" si="818">(E820/370)*100</f>
        <v>0.81081081081081086</v>
      </c>
      <c r="H820" s="3">
        <f t="shared" si="818"/>
        <v>0</v>
      </c>
    </row>
    <row r="821" spans="1:8" ht="14.25" customHeight="1" x14ac:dyDescent="0.3">
      <c r="A821" s="4" t="s">
        <v>100</v>
      </c>
      <c r="B821" s="4" t="s">
        <v>101</v>
      </c>
      <c r="C821" s="5">
        <v>140</v>
      </c>
      <c r="D821" s="3" t="s">
        <v>12</v>
      </c>
      <c r="E821" s="3">
        <v>0</v>
      </c>
      <c r="F821" s="3">
        <v>0</v>
      </c>
      <c r="G821" s="3">
        <f t="shared" ref="G821:H821" si="819">(E821/370)*100</f>
        <v>0</v>
      </c>
      <c r="H821" s="3">
        <f t="shared" si="819"/>
        <v>0</v>
      </c>
    </row>
    <row r="822" spans="1:8" ht="14.25" customHeight="1" x14ac:dyDescent="0.3">
      <c r="A822" s="4" t="s">
        <v>100</v>
      </c>
      <c r="B822" s="4" t="s">
        <v>101</v>
      </c>
      <c r="C822" s="5">
        <v>145</v>
      </c>
      <c r="D822" s="3" t="s">
        <v>12</v>
      </c>
      <c r="E822" s="3">
        <v>1</v>
      </c>
      <c r="F822" s="3">
        <v>0</v>
      </c>
      <c r="G822" s="3">
        <f t="shared" ref="G822:H822" si="820">(E822/370)*100</f>
        <v>0.27027027027027029</v>
      </c>
      <c r="H822" s="3">
        <f t="shared" si="820"/>
        <v>0</v>
      </c>
    </row>
    <row r="823" spans="1:8" ht="14.25" customHeight="1" x14ac:dyDescent="0.3">
      <c r="A823" s="4" t="s">
        <v>100</v>
      </c>
      <c r="B823" s="4" t="s">
        <v>101</v>
      </c>
      <c r="C823" s="5">
        <v>150</v>
      </c>
      <c r="D823" s="3" t="s">
        <v>12</v>
      </c>
      <c r="E823" s="3">
        <v>2</v>
      </c>
      <c r="F823" s="3">
        <v>0</v>
      </c>
      <c r="G823" s="3">
        <f t="shared" ref="G823:H823" si="821">(E823/370)*100</f>
        <v>0.54054054054054057</v>
      </c>
      <c r="H823" s="3">
        <f t="shared" si="821"/>
        <v>0</v>
      </c>
    </row>
    <row r="824" spans="1:8" ht="14.25" customHeight="1" x14ac:dyDescent="0.3">
      <c r="A824" s="4" t="s">
        <v>100</v>
      </c>
      <c r="B824" s="4" t="s">
        <v>101</v>
      </c>
      <c r="C824" s="5">
        <v>155</v>
      </c>
      <c r="D824" s="3" t="s">
        <v>12</v>
      </c>
      <c r="E824" s="3">
        <v>2</v>
      </c>
      <c r="F824" s="3">
        <v>0</v>
      </c>
      <c r="G824" s="3">
        <f t="shared" ref="G824:H824" si="822">(E824/370)*100</f>
        <v>0.54054054054054057</v>
      </c>
      <c r="H824" s="3">
        <f t="shared" si="822"/>
        <v>0</v>
      </c>
    </row>
    <row r="825" spans="1:8" ht="14.25" customHeight="1" x14ac:dyDescent="0.3">
      <c r="A825" s="4" t="s">
        <v>100</v>
      </c>
      <c r="B825" s="4" t="s">
        <v>101</v>
      </c>
      <c r="C825" s="5">
        <v>160</v>
      </c>
      <c r="D825" s="3" t="s">
        <v>12</v>
      </c>
      <c r="E825" s="3">
        <v>0</v>
      </c>
      <c r="F825" s="3">
        <v>0</v>
      </c>
      <c r="G825" s="3">
        <f t="shared" ref="G825:H825" si="823">(E825/370)*100</f>
        <v>0</v>
      </c>
      <c r="H825" s="3">
        <f t="shared" si="823"/>
        <v>0</v>
      </c>
    </row>
    <row r="826" spans="1:8" ht="14.25" customHeight="1" x14ac:dyDescent="0.3">
      <c r="A826" s="4" t="s">
        <v>100</v>
      </c>
      <c r="B826" s="4" t="s">
        <v>101</v>
      </c>
      <c r="C826" s="5">
        <v>165</v>
      </c>
      <c r="D826" s="3" t="s">
        <v>12</v>
      </c>
      <c r="E826" s="3">
        <v>0</v>
      </c>
      <c r="F826" s="3">
        <v>0</v>
      </c>
      <c r="G826" s="3">
        <f t="shared" ref="G826:H826" si="824">(E826/370)*100</f>
        <v>0</v>
      </c>
      <c r="H826" s="3">
        <f t="shared" si="824"/>
        <v>0</v>
      </c>
    </row>
    <row r="827" spans="1:8" ht="14.25" customHeight="1" x14ac:dyDescent="0.3">
      <c r="A827" s="4" t="s">
        <v>100</v>
      </c>
      <c r="B827" s="4" t="s">
        <v>101</v>
      </c>
      <c r="C827" s="5">
        <v>170</v>
      </c>
      <c r="D827" s="3" t="s">
        <v>12</v>
      </c>
      <c r="E827" s="3">
        <v>0</v>
      </c>
      <c r="F827" s="3">
        <v>0</v>
      </c>
      <c r="G827" s="3">
        <f t="shared" ref="G827:H827" si="825">(E827/370)*100</f>
        <v>0</v>
      </c>
      <c r="H827" s="3">
        <f t="shared" si="825"/>
        <v>0</v>
      </c>
    </row>
    <row r="828" spans="1:8" ht="14.25" customHeight="1" x14ac:dyDescent="0.3">
      <c r="A828" s="4" t="s">
        <v>100</v>
      </c>
      <c r="B828" s="4" t="s">
        <v>101</v>
      </c>
      <c r="C828" s="5">
        <v>175</v>
      </c>
      <c r="D828" s="3" t="s">
        <v>12</v>
      </c>
      <c r="E828" s="3">
        <v>0</v>
      </c>
      <c r="F828" s="3">
        <v>0</v>
      </c>
      <c r="G828" s="3">
        <f t="shared" ref="G828:H828" si="826">(E828/370)*100</f>
        <v>0</v>
      </c>
      <c r="H828" s="3">
        <f t="shared" si="826"/>
        <v>0</v>
      </c>
    </row>
    <row r="829" spans="1:8" ht="14.25" customHeight="1" x14ac:dyDescent="0.3">
      <c r="A829" s="4" t="s">
        <v>100</v>
      </c>
      <c r="B829" s="4" t="s">
        <v>101</v>
      </c>
      <c r="C829" s="5" t="s">
        <v>14</v>
      </c>
      <c r="D829" s="3" t="s">
        <v>12</v>
      </c>
      <c r="E829" s="3">
        <v>0</v>
      </c>
      <c r="F829" s="3">
        <v>0</v>
      </c>
      <c r="G829" s="3">
        <f t="shared" ref="G829:H829" si="827">(E829/370)*100</f>
        <v>0</v>
      </c>
      <c r="H829" s="3">
        <f t="shared" si="827"/>
        <v>0</v>
      </c>
    </row>
    <row r="830" spans="1:8" ht="14.25" customHeight="1" x14ac:dyDescent="0.3">
      <c r="A830" s="4" t="s">
        <v>102</v>
      </c>
      <c r="B830" s="4" t="s">
        <v>103</v>
      </c>
      <c r="C830" s="5">
        <v>5</v>
      </c>
      <c r="D830" s="3" t="s">
        <v>10</v>
      </c>
      <c r="E830" s="3">
        <v>0</v>
      </c>
      <c r="F830" s="3">
        <v>0</v>
      </c>
      <c r="G830" s="3">
        <f t="shared" ref="G830:H830" si="828">(E830/474)*100</f>
        <v>0</v>
      </c>
      <c r="H830" s="3">
        <f t="shared" si="828"/>
        <v>0</v>
      </c>
    </row>
    <row r="831" spans="1:8" ht="14.25" customHeight="1" x14ac:dyDescent="0.3">
      <c r="A831" s="4" t="s">
        <v>102</v>
      </c>
      <c r="B831" s="4" t="s">
        <v>103</v>
      </c>
      <c r="C831" s="5">
        <v>10</v>
      </c>
      <c r="D831" s="3" t="s">
        <v>10</v>
      </c>
      <c r="E831" s="3">
        <v>1</v>
      </c>
      <c r="F831" s="3">
        <v>0</v>
      </c>
      <c r="G831" s="3">
        <f t="shared" ref="G831:H831" si="829">(E831/474)*100</f>
        <v>0.21097046413502107</v>
      </c>
      <c r="H831" s="3">
        <f t="shared" si="829"/>
        <v>0</v>
      </c>
    </row>
    <row r="832" spans="1:8" ht="14.25" customHeight="1" x14ac:dyDescent="0.3">
      <c r="A832" s="4" t="s">
        <v>102</v>
      </c>
      <c r="B832" s="4" t="s">
        <v>103</v>
      </c>
      <c r="C832" s="5">
        <v>15</v>
      </c>
      <c r="D832" s="3" t="s">
        <v>10</v>
      </c>
      <c r="E832" s="3">
        <v>5</v>
      </c>
      <c r="F832" s="3">
        <v>1</v>
      </c>
      <c r="G832" s="3">
        <f t="shared" ref="G832:H832" si="830">(E832/474)*100</f>
        <v>1.0548523206751055</v>
      </c>
      <c r="H832" s="3">
        <f t="shared" si="830"/>
        <v>0.21097046413502107</v>
      </c>
    </row>
    <row r="833" spans="1:8" ht="14.25" customHeight="1" x14ac:dyDescent="0.3">
      <c r="A833" s="4" t="s">
        <v>102</v>
      </c>
      <c r="B833" s="4" t="s">
        <v>103</v>
      </c>
      <c r="C833" s="5">
        <v>20</v>
      </c>
      <c r="D833" s="3" t="s">
        <v>10</v>
      </c>
      <c r="E833" s="3">
        <v>39</v>
      </c>
      <c r="F833" s="3">
        <v>9</v>
      </c>
      <c r="G833" s="3">
        <f t="shared" ref="G833:H833" si="831">(E833/474)*100</f>
        <v>8.2278481012658222</v>
      </c>
      <c r="H833" s="3">
        <f t="shared" si="831"/>
        <v>1.89873417721519</v>
      </c>
    </row>
    <row r="834" spans="1:8" ht="14.25" customHeight="1" x14ac:dyDescent="0.3">
      <c r="A834" s="4" t="s">
        <v>102</v>
      </c>
      <c r="B834" s="4" t="s">
        <v>103</v>
      </c>
      <c r="C834" s="5">
        <v>25</v>
      </c>
      <c r="D834" s="3" t="s">
        <v>10</v>
      </c>
      <c r="E834" s="3">
        <v>48</v>
      </c>
      <c r="F834" s="3">
        <v>0</v>
      </c>
      <c r="G834" s="3">
        <f t="shared" ref="G834:H834" si="832">(E834/474)*100</f>
        <v>10.126582278481013</v>
      </c>
      <c r="H834" s="3">
        <f t="shared" si="832"/>
        <v>0</v>
      </c>
    </row>
    <row r="835" spans="1:8" ht="14.25" customHeight="1" x14ac:dyDescent="0.3">
      <c r="A835" s="4" t="s">
        <v>102</v>
      </c>
      <c r="B835" s="4" t="s">
        <v>103</v>
      </c>
      <c r="C835" s="5">
        <v>30</v>
      </c>
      <c r="D835" s="3" t="s">
        <v>10</v>
      </c>
      <c r="E835" s="3">
        <v>65</v>
      </c>
      <c r="F835" s="3">
        <v>7</v>
      </c>
      <c r="G835" s="3">
        <f t="shared" ref="G835:H835" si="833">(E835/474)*100</f>
        <v>13.71308016877637</v>
      </c>
      <c r="H835" s="3">
        <f t="shared" si="833"/>
        <v>1.4767932489451476</v>
      </c>
    </row>
    <row r="836" spans="1:8" ht="14.25" customHeight="1" x14ac:dyDescent="0.3">
      <c r="A836" s="4" t="s">
        <v>102</v>
      </c>
      <c r="B836" s="4" t="s">
        <v>103</v>
      </c>
      <c r="C836" s="5">
        <v>35</v>
      </c>
      <c r="D836" s="3" t="s">
        <v>10</v>
      </c>
      <c r="E836" s="3">
        <v>49</v>
      </c>
      <c r="F836" s="3">
        <v>2</v>
      </c>
      <c r="G836" s="3">
        <f t="shared" ref="G836:H836" si="834">(E836/474)*100</f>
        <v>10.337552742616033</v>
      </c>
      <c r="H836" s="3">
        <f t="shared" si="834"/>
        <v>0.42194092827004215</v>
      </c>
    </row>
    <row r="837" spans="1:8" ht="14.25" customHeight="1" x14ac:dyDescent="0.3">
      <c r="A837" s="4" t="s">
        <v>102</v>
      </c>
      <c r="B837" s="4" t="s">
        <v>103</v>
      </c>
      <c r="C837" s="5">
        <v>40</v>
      </c>
      <c r="D837" s="3" t="s">
        <v>11</v>
      </c>
      <c r="E837" s="3">
        <v>25</v>
      </c>
      <c r="F837" s="3">
        <v>2</v>
      </c>
      <c r="G837" s="3">
        <f t="shared" ref="G837:H837" si="835">(E837/474)*100</f>
        <v>5.2742616033755274</v>
      </c>
      <c r="H837" s="3">
        <f t="shared" si="835"/>
        <v>0.42194092827004215</v>
      </c>
    </row>
    <row r="838" spans="1:8" ht="14.25" customHeight="1" x14ac:dyDescent="0.3">
      <c r="A838" s="4" t="s">
        <v>102</v>
      </c>
      <c r="B838" s="4" t="s">
        <v>103</v>
      </c>
      <c r="C838" s="5">
        <v>45</v>
      </c>
      <c r="D838" s="3" t="s">
        <v>11</v>
      </c>
      <c r="E838" s="3">
        <v>13</v>
      </c>
      <c r="F838" s="3">
        <v>0</v>
      </c>
      <c r="G838" s="3">
        <f t="shared" ref="G838:H838" si="836">(E838/474)*100</f>
        <v>2.7426160337552745</v>
      </c>
      <c r="H838" s="3">
        <f t="shared" si="836"/>
        <v>0</v>
      </c>
    </row>
    <row r="839" spans="1:8" ht="14.25" customHeight="1" x14ac:dyDescent="0.3">
      <c r="A839" s="4" t="s">
        <v>102</v>
      </c>
      <c r="B839" s="4" t="s">
        <v>103</v>
      </c>
      <c r="C839" s="5">
        <v>50</v>
      </c>
      <c r="D839" s="3" t="s">
        <v>11</v>
      </c>
      <c r="E839" s="3">
        <v>1</v>
      </c>
      <c r="F839" s="3">
        <v>0</v>
      </c>
      <c r="G839" s="3">
        <f t="shared" ref="G839:H839" si="837">(E839/474)*100</f>
        <v>0.21097046413502107</v>
      </c>
      <c r="H839" s="3">
        <f t="shared" si="837"/>
        <v>0</v>
      </c>
    </row>
    <row r="840" spans="1:8" ht="14.25" customHeight="1" x14ac:dyDescent="0.3">
      <c r="A840" s="4" t="s">
        <v>102</v>
      </c>
      <c r="B840" s="4" t="s">
        <v>103</v>
      </c>
      <c r="C840" s="5">
        <v>55</v>
      </c>
      <c r="D840" s="3" t="s">
        <v>11</v>
      </c>
      <c r="E840" s="3">
        <v>4</v>
      </c>
      <c r="F840" s="3">
        <v>0</v>
      </c>
      <c r="G840" s="3">
        <f t="shared" ref="G840:H840" si="838">(E840/474)*100</f>
        <v>0.8438818565400843</v>
      </c>
      <c r="H840" s="3">
        <f t="shared" si="838"/>
        <v>0</v>
      </c>
    </row>
    <row r="841" spans="1:8" ht="14.25" customHeight="1" x14ac:dyDescent="0.3">
      <c r="A841" s="4" t="s">
        <v>102</v>
      </c>
      <c r="B841" s="4" t="s">
        <v>103</v>
      </c>
      <c r="C841" s="5">
        <v>60</v>
      </c>
      <c r="D841" s="3" t="s">
        <v>11</v>
      </c>
      <c r="E841" s="3">
        <v>4</v>
      </c>
      <c r="F841" s="3">
        <v>0</v>
      </c>
      <c r="G841" s="3">
        <f t="shared" ref="G841:H841" si="839">(E841/474)*100</f>
        <v>0.8438818565400843</v>
      </c>
      <c r="H841" s="3">
        <f t="shared" si="839"/>
        <v>0</v>
      </c>
    </row>
    <row r="842" spans="1:8" ht="14.25" customHeight="1" x14ac:dyDescent="0.3">
      <c r="A842" s="4" t="s">
        <v>102</v>
      </c>
      <c r="B842" s="4" t="s">
        <v>103</v>
      </c>
      <c r="C842" s="5">
        <v>65</v>
      </c>
      <c r="D842" s="3" t="s">
        <v>11</v>
      </c>
      <c r="E842" s="3">
        <v>9</v>
      </c>
      <c r="F842" s="3">
        <v>2</v>
      </c>
      <c r="G842" s="3">
        <f t="shared" ref="G842:H842" si="840">(E842/474)*100</f>
        <v>1.89873417721519</v>
      </c>
      <c r="H842" s="3">
        <f t="shared" si="840"/>
        <v>0.42194092827004215</v>
      </c>
    </row>
    <row r="843" spans="1:8" ht="14.25" customHeight="1" x14ac:dyDescent="0.3">
      <c r="A843" s="4" t="s">
        <v>102</v>
      </c>
      <c r="B843" s="4" t="s">
        <v>103</v>
      </c>
      <c r="C843" s="5">
        <v>70</v>
      </c>
      <c r="D843" s="3" t="s">
        <v>11</v>
      </c>
      <c r="E843" s="3">
        <v>11</v>
      </c>
      <c r="F843" s="3">
        <v>4</v>
      </c>
      <c r="G843" s="3">
        <f t="shared" ref="G843:H843" si="841">(E843/474)*100</f>
        <v>2.3206751054852321</v>
      </c>
      <c r="H843" s="3">
        <f t="shared" si="841"/>
        <v>0.8438818565400843</v>
      </c>
    </row>
    <row r="844" spans="1:8" ht="14.25" customHeight="1" x14ac:dyDescent="0.3">
      <c r="A844" s="4" t="s">
        <v>102</v>
      </c>
      <c r="B844" s="4" t="s">
        <v>103</v>
      </c>
      <c r="C844" s="5">
        <v>75</v>
      </c>
      <c r="D844" s="3" t="s">
        <v>11</v>
      </c>
      <c r="E844" s="3">
        <v>24</v>
      </c>
      <c r="F844" s="3">
        <v>6</v>
      </c>
      <c r="G844" s="3">
        <f t="shared" ref="G844:H844" si="842">(E844/474)*100</f>
        <v>5.0632911392405067</v>
      </c>
      <c r="H844" s="3">
        <f t="shared" si="842"/>
        <v>1.2658227848101267</v>
      </c>
    </row>
    <row r="845" spans="1:8" ht="14.25" customHeight="1" x14ac:dyDescent="0.3">
      <c r="A845" s="4" t="s">
        <v>102</v>
      </c>
      <c r="B845" s="4" t="s">
        <v>103</v>
      </c>
      <c r="C845" s="5">
        <v>80</v>
      </c>
      <c r="D845" s="3" t="s">
        <v>12</v>
      </c>
      <c r="E845" s="3">
        <v>17</v>
      </c>
      <c r="F845" s="3">
        <v>8</v>
      </c>
      <c r="G845" s="3">
        <f t="shared" ref="G845:H845" si="843">(E845/474)*100</f>
        <v>3.5864978902953584</v>
      </c>
      <c r="H845" s="3">
        <f t="shared" si="843"/>
        <v>1.6877637130801686</v>
      </c>
    </row>
    <row r="846" spans="1:8" ht="14.25" customHeight="1" x14ac:dyDescent="0.3">
      <c r="A846" s="4" t="s">
        <v>102</v>
      </c>
      <c r="B846" s="4" t="s">
        <v>103</v>
      </c>
      <c r="C846" s="5">
        <v>85</v>
      </c>
      <c r="D846" s="3" t="s">
        <v>12</v>
      </c>
      <c r="E846" s="3">
        <v>29</v>
      </c>
      <c r="F846" s="3">
        <v>6</v>
      </c>
      <c r="G846" s="3">
        <f t="shared" ref="G846:H846" si="844">(E846/474)*100</f>
        <v>6.1181434599156121</v>
      </c>
      <c r="H846" s="3">
        <f t="shared" si="844"/>
        <v>1.2658227848101267</v>
      </c>
    </row>
    <row r="847" spans="1:8" ht="14.25" customHeight="1" x14ac:dyDescent="0.3">
      <c r="A847" s="4" t="s">
        <v>102</v>
      </c>
      <c r="B847" s="4" t="s">
        <v>103</v>
      </c>
      <c r="C847" s="5">
        <v>90</v>
      </c>
      <c r="D847" s="3" t="s">
        <v>12</v>
      </c>
      <c r="E847" s="3">
        <v>31</v>
      </c>
      <c r="F847" s="3">
        <v>5</v>
      </c>
      <c r="G847" s="3">
        <f t="shared" ref="G847:H847" si="845">(E847/474)*100</f>
        <v>6.5400843881856545</v>
      </c>
      <c r="H847" s="3">
        <f t="shared" si="845"/>
        <v>1.0548523206751055</v>
      </c>
    </row>
    <row r="848" spans="1:8" ht="14.25" customHeight="1" x14ac:dyDescent="0.3">
      <c r="A848" s="4" t="s">
        <v>102</v>
      </c>
      <c r="B848" s="4" t="s">
        <v>103</v>
      </c>
      <c r="C848" s="5">
        <v>95</v>
      </c>
      <c r="D848" s="3" t="s">
        <v>12</v>
      </c>
      <c r="E848" s="3">
        <v>18</v>
      </c>
      <c r="F848" s="3">
        <v>2</v>
      </c>
      <c r="G848" s="3">
        <f t="shared" ref="G848:H848" si="846">(E848/474)*100</f>
        <v>3.79746835443038</v>
      </c>
      <c r="H848" s="3">
        <f t="shared" si="846"/>
        <v>0.42194092827004215</v>
      </c>
    </row>
    <row r="849" spans="1:8" ht="14.25" customHeight="1" x14ac:dyDescent="0.3">
      <c r="A849" s="4" t="s">
        <v>102</v>
      </c>
      <c r="B849" s="4" t="s">
        <v>103</v>
      </c>
      <c r="C849" s="5">
        <v>100</v>
      </c>
      <c r="D849" s="3" t="s">
        <v>12</v>
      </c>
      <c r="E849" s="3">
        <v>13</v>
      </c>
      <c r="F849" s="3">
        <v>2</v>
      </c>
      <c r="G849" s="3">
        <f t="shared" ref="G849:H849" si="847">(E849/474)*100</f>
        <v>2.7426160337552745</v>
      </c>
      <c r="H849" s="3">
        <f t="shared" si="847"/>
        <v>0.42194092827004215</v>
      </c>
    </row>
    <row r="850" spans="1:8" ht="14.25" customHeight="1" x14ac:dyDescent="0.3">
      <c r="A850" s="4" t="s">
        <v>102</v>
      </c>
      <c r="B850" s="4" t="s">
        <v>103</v>
      </c>
      <c r="C850" s="5">
        <v>105</v>
      </c>
      <c r="D850" s="3" t="s">
        <v>12</v>
      </c>
      <c r="E850" s="3">
        <v>6</v>
      </c>
      <c r="F850" s="3">
        <v>1</v>
      </c>
      <c r="G850" s="3">
        <f t="shared" ref="G850:H850" si="848">(E850/474)*100</f>
        <v>1.2658227848101267</v>
      </c>
      <c r="H850" s="3">
        <f t="shared" si="848"/>
        <v>0.21097046413502107</v>
      </c>
    </row>
    <row r="851" spans="1:8" ht="14.25" customHeight="1" x14ac:dyDescent="0.3">
      <c r="A851" s="4" t="s">
        <v>102</v>
      </c>
      <c r="B851" s="4" t="s">
        <v>103</v>
      </c>
      <c r="C851" s="5">
        <v>110</v>
      </c>
      <c r="D851" s="3" t="s">
        <v>12</v>
      </c>
      <c r="E851" s="3">
        <v>2</v>
      </c>
      <c r="F851" s="3">
        <v>0</v>
      </c>
      <c r="G851" s="3">
        <f t="shared" ref="G851:H851" si="849">(E851/474)*100</f>
        <v>0.42194092827004215</v>
      </c>
      <c r="H851" s="3">
        <f t="shared" si="849"/>
        <v>0</v>
      </c>
    </row>
    <row r="852" spans="1:8" ht="14.25" customHeight="1" x14ac:dyDescent="0.3">
      <c r="A852" s="4" t="s">
        <v>102</v>
      </c>
      <c r="B852" s="4" t="s">
        <v>103</v>
      </c>
      <c r="C852" s="5">
        <v>115</v>
      </c>
      <c r="D852" s="3" t="s">
        <v>12</v>
      </c>
      <c r="E852" s="3">
        <v>1</v>
      </c>
      <c r="F852" s="3">
        <v>1</v>
      </c>
      <c r="G852" s="3">
        <f t="shared" ref="G852:H852" si="850">(E852/474)*100</f>
        <v>0.21097046413502107</v>
      </c>
      <c r="H852" s="3">
        <f t="shared" si="850"/>
        <v>0.21097046413502107</v>
      </c>
    </row>
    <row r="853" spans="1:8" ht="14.25" customHeight="1" x14ac:dyDescent="0.3">
      <c r="A853" s="4" t="s">
        <v>102</v>
      </c>
      <c r="B853" s="4" t="s">
        <v>103</v>
      </c>
      <c r="C853" s="5">
        <v>120</v>
      </c>
      <c r="D853" s="3" t="s">
        <v>12</v>
      </c>
      <c r="E853" s="3">
        <v>1</v>
      </c>
      <c r="F853" s="3">
        <v>0</v>
      </c>
      <c r="G853" s="3">
        <f t="shared" ref="G853:H853" si="851">(E853/474)*100</f>
        <v>0.21097046413502107</v>
      </c>
      <c r="H853" s="3">
        <f t="shared" si="851"/>
        <v>0</v>
      </c>
    </row>
    <row r="854" spans="1:8" ht="14.25" customHeight="1" x14ac:dyDescent="0.3">
      <c r="A854" s="4" t="s">
        <v>102</v>
      </c>
      <c r="B854" s="4" t="s">
        <v>103</v>
      </c>
      <c r="C854" s="5">
        <v>125</v>
      </c>
      <c r="D854" s="3" t="s">
        <v>12</v>
      </c>
      <c r="E854" s="3">
        <v>0</v>
      </c>
      <c r="F854" s="3">
        <v>0</v>
      </c>
      <c r="G854" s="3">
        <f t="shared" ref="G854:H854" si="852">(E854/474)*100</f>
        <v>0</v>
      </c>
      <c r="H854" s="3">
        <f t="shared" si="852"/>
        <v>0</v>
      </c>
    </row>
    <row r="855" spans="1:8" ht="14.25" customHeight="1" x14ac:dyDescent="0.3">
      <c r="A855" s="4" t="s">
        <v>102</v>
      </c>
      <c r="B855" s="4" t="s">
        <v>103</v>
      </c>
      <c r="C855" s="5">
        <v>130</v>
      </c>
      <c r="D855" s="3" t="s">
        <v>12</v>
      </c>
      <c r="E855" s="3">
        <v>0</v>
      </c>
      <c r="F855" s="3">
        <v>0</v>
      </c>
      <c r="G855" s="3">
        <f t="shared" ref="G855:H855" si="853">(E855/474)*100</f>
        <v>0</v>
      </c>
      <c r="H855" s="3">
        <f t="shared" si="853"/>
        <v>0</v>
      </c>
    </row>
    <row r="856" spans="1:8" ht="14.25" customHeight="1" x14ac:dyDescent="0.3">
      <c r="A856" s="4" t="s">
        <v>102</v>
      </c>
      <c r="B856" s="4" t="s">
        <v>103</v>
      </c>
      <c r="C856" s="5">
        <v>135</v>
      </c>
      <c r="D856" s="3" t="s">
        <v>12</v>
      </c>
      <c r="E856" s="3">
        <v>0</v>
      </c>
      <c r="F856" s="3">
        <v>0</v>
      </c>
      <c r="G856" s="3">
        <f t="shared" ref="G856:H856" si="854">(E856/474)*100</f>
        <v>0</v>
      </c>
      <c r="H856" s="3">
        <f t="shared" si="854"/>
        <v>0</v>
      </c>
    </row>
    <row r="857" spans="1:8" ht="14.25" customHeight="1" x14ac:dyDescent="0.3">
      <c r="A857" s="4" t="s">
        <v>102</v>
      </c>
      <c r="B857" s="4" t="s">
        <v>103</v>
      </c>
      <c r="C857" s="5">
        <v>140</v>
      </c>
      <c r="D857" s="3" t="s">
        <v>12</v>
      </c>
      <c r="E857" s="3">
        <v>0</v>
      </c>
      <c r="F857" s="3">
        <v>0</v>
      </c>
      <c r="G857" s="3">
        <f t="shared" ref="G857:H857" si="855">(E857/474)*100</f>
        <v>0</v>
      </c>
      <c r="H857" s="3">
        <f t="shared" si="855"/>
        <v>0</v>
      </c>
    </row>
    <row r="858" spans="1:8" ht="14.25" customHeight="1" x14ac:dyDescent="0.3">
      <c r="A858" s="4" t="s">
        <v>102</v>
      </c>
      <c r="B858" s="4" t="s">
        <v>103</v>
      </c>
      <c r="C858" s="5">
        <v>145</v>
      </c>
      <c r="D858" s="3" t="s">
        <v>12</v>
      </c>
      <c r="E858" s="3">
        <v>0</v>
      </c>
      <c r="F858" s="3">
        <v>0</v>
      </c>
      <c r="G858" s="3">
        <f t="shared" ref="G858:H858" si="856">(E858/474)*100</f>
        <v>0</v>
      </c>
      <c r="H858" s="3">
        <f t="shared" si="856"/>
        <v>0</v>
      </c>
    </row>
    <row r="859" spans="1:8" ht="14.25" customHeight="1" x14ac:dyDescent="0.3">
      <c r="A859" s="4" t="s">
        <v>102</v>
      </c>
      <c r="B859" s="4" t="s">
        <v>103</v>
      </c>
      <c r="C859" s="5">
        <v>150</v>
      </c>
      <c r="D859" s="3" t="s">
        <v>12</v>
      </c>
      <c r="E859" s="3">
        <v>0</v>
      </c>
      <c r="F859" s="3">
        <v>0</v>
      </c>
      <c r="G859" s="3">
        <f t="shared" ref="G859:H859" si="857">(E859/474)*100</f>
        <v>0</v>
      </c>
      <c r="H859" s="3">
        <f t="shared" si="857"/>
        <v>0</v>
      </c>
    </row>
    <row r="860" spans="1:8" ht="14.25" customHeight="1" x14ac:dyDescent="0.3">
      <c r="A860" s="4" t="s">
        <v>102</v>
      </c>
      <c r="B860" s="4" t="s">
        <v>103</v>
      </c>
      <c r="C860" s="5">
        <v>155</v>
      </c>
      <c r="D860" s="3" t="s">
        <v>12</v>
      </c>
      <c r="E860" s="3">
        <v>0</v>
      </c>
      <c r="F860" s="3">
        <v>0</v>
      </c>
      <c r="G860" s="3">
        <f t="shared" ref="G860:H860" si="858">(E860/474)*100</f>
        <v>0</v>
      </c>
      <c r="H860" s="3">
        <f t="shared" si="858"/>
        <v>0</v>
      </c>
    </row>
    <row r="861" spans="1:8" ht="14.25" customHeight="1" x14ac:dyDescent="0.3">
      <c r="A861" s="4" t="s">
        <v>102</v>
      </c>
      <c r="B861" s="4" t="s">
        <v>103</v>
      </c>
      <c r="C861" s="5">
        <v>160</v>
      </c>
      <c r="D861" s="3" t="s">
        <v>12</v>
      </c>
      <c r="E861" s="3">
        <v>0</v>
      </c>
      <c r="F861" s="3">
        <v>0</v>
      </c>
      <c r="G861" s="3">
        <f t="shared" ref="G861:H861" si="859">(E861/474)*100</f>
        <v>0</v>
      </c>
      <c r="H861" s="3">
        <f t="shared" si="859"/>
        <v>0</v>
      </c>
    </row>
    <row r="862" spans="1:8" ht="14.25" customHeight="1" x14ac:dyDescent="0.3">
      <c r="A862" s="4" t="s">
        <v>102</v>
      </c>
      <c r="B862" s="4" t="s">
        <v>103</v>
      </c>
      <c r="C862" s="5">
        <v>165</v>
      </c>
      <c r="D862" s="3" t="s">
        <v>12</v>
      </c>
      <c r="E862" s="3">
        <v>0</v>
      </c>
      <c r="F862" s="3">
        <v>0</v>
      </c>
      <c r="G862" s="3">
        <f t="shared" ref="G862:H862" si="860">(E862/474)*100</f>
        <v>0</v>
      </c>
      <c r="H862" s="3">
        <f t="shared" si="860"/>
        <v>0</v>
      </c>
    </row>
    <row r="863" spans="1:8" ht="14.25" customHeight="1" x14ac:dyDescent="0.3">
      <c r="A863" s="4" t="s">
        <v>102</v>
      </c>
      <c r="B863" s="4" t="s">
        <v>103</v>
      </c>
      <c r="C863" s="5">
        <v>170</v>
      </c>
      <c r="D863" s="3" t="s">
        <v>12</v>
      </c>
      <c r="E863" s="3">
        <v>0</v>
      </c>
      <c r="F863" s="3">
        <v>0</v>
      </c>
      <c r="G863" s="3">
        <f t="shared" ref="G863:H863" si="861">(E863/474)*100</f>
        <v>0</v>
      </c>
      <c r="H863" s="3">
        <f t="shared" si="861"/>
        <v>0</v>
      </c>
    </row>
    <row r="864" spans="1:8" ht="14.25" customHeight="1" x14ac:dyDescent="0.3">
      <c r="A864" s="4" t="s">
        <v>102</v>
      </c>
      <c r="B864" s="4" t="s">
        <v>103</v>
      </c>
      <c r="C864" s="5">
        <v>175</v>
      </c>
      <c r="D864" s="3" t="s">
        <v>12</v>
      </c>
      <c r="E864" s="3">
        <v>0</v>
      </c>
      <c r="F864" s="3">
        <v>0</v>
      </c>
      <c r="G864" s="3">
        <f t="shared" ref="G864:H864" si="862">(E864/474)*100</f>
        <v>0</v>
      </c>
      <c r="H864" s="3">
        <f t="shared" si="862"/>
        <v>0</v>
      </c>
    </row>
    <row r="865" spans="1:8" ht="14.25" customHeight="1" x14ac:dyDescent="0.3">
      <c r="A865" s="4" t="s">
        <v>102</v>
      </c>
      <c r="B865" s="4" t="s">
        <v>103</v>
      </c>
      <c r="C865" s="5" t="s">
        <v>14</v>
      </c>
      <c r="D865" s="3" t="s">
        <v>12</v>
      </c>
      <c r="E865" s="3">
        <v>0</v>
      </c>
      <c r="F865" s="3">
        <v>0</v>
      </c>
      <c r="G865" s="3">
        <f t="shared" ref="G865:H865" si="863">(E865/474)*100</f>
        <v>0</v>
      </c>
      <c r="H865" s="3">
        <f t="shared" si="863"/>
        <v>0</v>
      </c>
    </row>
    <row r="866" spans="1:8" ht="14.25" customHeight="1" x14ac:dyDescent="0.3">
      <c r="A866" s="4" t="s">
        <v>104</v>
      </c>
      <c r="B866" s="4" t="s">
        <v>105</v>
      </c>
      <c r="C866" s="5">
        <v>5</v>
      </c>
      <c r="D866" s="3" t="s">
        <v>10</v>
      </c>
      <c r="E866" s="3">
        <v>0</v>
      </c>
      <c r="F866" s="3">
        <v>0</v>
      </c>
      <c r="G866" s="3">
        <f t="shared" ref="G866:H866" si="864">(E866/438)*100</f>
        <v>0</v>
      </c>
      <c r="H866" s="3">
        <f t="shared" si="864"/>
        <v>0</v>
      </c>
    </row>
    <row r="867" spans="1:8" ht="14.25" customHeight="1" x14ac:dyDescent="0.3">
      <c r="A867" s="4" t="s">
        <v>104</v>
      </c>
      <c r="B867" s="4" t="s">
        <v>105</v>
      </c>
      <c r="C867" s="5">
        <v>10</v>
      </c>
      <c r="D867" s="3" t="s">
        <v>10</v>
      </c>
      <c r="E867" s="3">
        <v>2</v>
      </c>
      <c r="F867" s="3">
        <v>0</v>
      </c>
      <c r="G867" s="3">
        <f t="shared" ref="G867:H867" si="865">(E867/438)*100</f>
        <v>0.45662100456621002</v>
      </c>
      <c r="H867" s="3">
        <f t="shared" si="865"/>
        <v>0</v>
      </c>
    </row>
    <row r="868" spans="1:8" ht="14.25" customHeight="1" x14ac:dyDescent="0.3">
      <c r="A868" s="4" t="s">
        <v>104</v>
      </c>
      <c r="B868" s="4" t="s">
        <v>105</v>
      </c>
      <c r="C868" s="5">
        <v>15</v>
      </c>
      <c r="D868" s="3" t="s">
        <v>10</v>
      </c>
      <c r="E868" s="3">
        <v>8</v>
      </c>
      <c r="F868" s="3">
        <v>1</v>
      </c>
      <c r="G868" s="3">
        <f t="shared" ref="G868:H868" si="866">(E868/438)*100</f>
        <v>1.8264840182648401</v>
      </c>
      <c r="H868" s="3">
        <f t="shared" si="866"/>
        <v>0.22831050228310501</v>
      </c>
    </row>
    <row r="869" spans="1:8" ht="14.25" customHeight="1" x14ac:dyDescent="0.3">
      <c r="A869" s="4" t="s">
        <v>104</v>
      </c>
      <c r="B869" s="4" t="s">
        <v>105</v>
      </c>
      <c r="C869" s="5">
        <v>20</v>
      </c>
      <c r="D869" s="3" t="s">
        <v>10</v>
      </c>
      <c r="E869" s="3">
        <v>40</v>
      </c>
      <c r="F869" s="3">
        <v>1</v>
      </c>
      <c r="G869" s="3">
        <f t="shared" ref="G869:H869" si="867">(E869/438)*100</f>
        <v>9.1324200913241995</v>
      </c>
      <c r="H869" s="3">
        <f t="shared" si="867"/>
        <v>0.22831050228310501</v>
      </c>
    </row>
    <row r="870" spans="1:8" ht="14.25" customHeight="1" x14ac:dyDescent="0.3">
      <c r="A870" s="4" t="s">
        <v>104</v>
      </c>
      <c r="B870" s="4" t="s">
        <v>105</v>
      </c>
      <c r="C870" s="5">
        <v>25</v>
      </c>
      <c r="D870" s="3" t="s">
        <v>10</v>
      </c>
      <c r="E870" s="3">
        <v>56</v>
      </c>
      <c r="F870" s="3">
        <v>1</v>
      </c>
      <c r="G870" s="3">
        <f t="shared" ref="G870:H870" si="868">(E870/438)*100</f>
        <v>12.785388127853881</v>
      </c>
      <c r="H870" s="3">
        <f t="shared" si="868"/>
        <v>0.22831050228310501</v>
      </c>
    </row>
    <row r="871" spans="1:8" ht="14.25" customHeight="1" x14ac:dyDescent="0.3">
      <c r="A871" s="4" t="s">
        <v>104</v>
      </c>
      <c r="B871" s="4" t="s">
        <v>105</v>
      </c>
      <c r="C871" s="5">
        <v>30</v>
      </c>
      <c r="D871" s="3" t="s">
        <v>10</v>
      </c>
      <c r="E871" s="3">
        <v>49</v>
      </c>
      <c r="F871" s="3">
        <v>2</v>
      </c>
      <c r="G871" s="3">
        <f t="shared" ref="G871:H871" si="869">(E871/438)*100</f>
        <v>11.187214611872145</v>
      </c>
      <c r="H871" s="3">
        <f t="shared" si="869"/>
        <v>0.45662100456621002</v>
      </c>
    </row>
    <row r="872" spans="1:8" ht="14.25" customHeight="1" x14ac:dyDescent="0.3">
      <c r="A872" s="4" t="s">
        <v>104</v>
      </c>
      <c r="B872" s="4" t="s">
        <v>105</v>
      </c>
      <c r="C872" s="5">
        <v>35</v>
      </c>
      <c r="D872" s="3" t="s">
        <v>10</v>
      </c>
      <c r="E872" s="3">
        <v>29</v>
      </c>
      <c r="F872" s="3">
        <v>0</v>
      </c>
      <c r="G872" s="3">
        <f t="shared" ref="G872:H872" si="870">(E872/438)*100</f>
        <v>6.6210045662100452</v>
      </c>
      <c r="H872" s="3">
        <f t="shared" si="870"/>
        <v>0</v>
      </c>
    </row>
    <row r="873" spans="1:8" ht="14.25" customHeight="1" x14ac:dyDescent="0.3">
      <c r="A873" s="4" t="s">
        <v>104</v>
      </c>
      <c r="B873" s="4" t="s">
        <v>105</v>
      </c>
      <c r="C873" s="5">
        <v>40</v>
      </c>
      <c r="D873" s="3" t="s">
        <v>11</v>
      </c>
      <c r="E873" s="3">
        <v>9</v>
      </c>
      <c r="F873" s="3">
        <v>0</v>
      </c>
      <c r="G873" s="3">
        <f t="shared" ref="G873:H873" si="871">(E873/438)*100</f>
        <v>2.054794520547945</v>
      </c>
      <c r="H873" s="3">
        <f t="shared" si="871"/>
        <v>0</v>
      </c>
    </row>
    <row r="874" spans="1:8" ht="14.25" customHeight="1" x14ac:dyDescent="0.3">
      <c r="A874" s="4" t="s">
        <v>104</v>
      </c>
      <c r="B874" s="4" t="s">
        <v>105</v>
      </c>
      <c r="C874" s="5">
        <v>45</v>
      </c>
      <c r="D874" s="3" t="s">
        <v>11</v>
      </c>
      <c r="E874" s="3">
        <v>5</v>
      </c>
      <c r="F874" s="3">
        <v>0</v>
      </c>
      <c r="G874" s="3">
        <f t="shared" ref="G874:H874" si="872">(E874/438)*100</f>
        <v>1.1415525114155249</v>
      </c>
      <c r="H874" s="3">
        <f t="shared" si="872"/>
        <v>0</v>
      </c>
    </row>
    <row r="875" spans="1:8" ht="14.25" customHeight="1" x14ac:dyDescent="0.3">
      <c r="A875" s="4" t="s">
        <v>104</v>
      </c>
      <c r="B875" s="4" t="s">
        <v>105</v>
      </c>
      <c r="C875" s="5">
        <v>50</v>
      </c>
      <c r="D875" s="3" t="s">
        <v>11</v>
      </c>
      <c r="E875" s="3">
        <v>2</v>
      </c>
      <c r="F875" s="3">
        <v>0</v>
      </c>
      <c r="G875" s="3">
        <f t="shared" ref="G875:H875" si="873">(E875/438)*100</f>
        <v>0.45662100456621002</v>
      </c>
      <c r="H875" s="3">
        <f t="shared" si="873"/>
        <v>0</v>
      </c>
    </row>
    <row r="876" spans="1:8" ht="14.25" customHeight="1" x14ac:dyDescent="0.3">
      <c r="A876" s="4" t="s">
        <v>104</v>
      </c>
      <c r="B876" s="4" t="s">
        <v>105</v>
      </c>
      <c r="C876" s="5">
        <v>55</v>
      </c>
      <c r="D876" s="3" t="s">
        <v>11</v>
      </c>
      <c r="E876" s="3">
        <v>7</v>
      </c>
      <c r="F876" s="3">
        <v>1</v>
      </c>
      <c r="G876" s="3">
        <f t="shared" ref="G876:H876" si="874">(E876/438)*100</f>
        <v>1.5981735159817352</v>
      </c>
      <c r="H876" s="3">
        <f t="shared" si="874"/>
        <v>0.22831050228310501</v>
      </c>
    </row>
    <row r="877" spans="1:8" ht="14.25" customHeight="1" x14ac:dyDescent="0.3">
      <c r="A877" s="4" t="s">
        <v>104</v>
      </c>
      <c r="B877" s="4" t="s">
        <v>105</v>
      </c>
      <c r="C877" s="5">
        <v>60</v>
      </c>
      <c r="D877" s="3" t="s">
        <v>11</v>
      </c>
      <c r="E877" s="3">
        <v>9</v>
      </c>
      <c r="F877" s="3">
        <v>1</v>
      </c>
      <c r="G877" s="3">
        <f t="shared" ref="G877:H877" si="875">(E877/438)*100</f>
        <v>2.054794520547945</v>
      </c>
      <c r="H877" s="3">
        <f t="shared" si="875"/>
        <v>0.22831050228310501</v>
      </c>
    </row>
    <row r="878" spans="1:8" ht="14.25" customHeight="1" x14ac:dyDescent="0.3">
      <c r="A878" s="4" t="s">
        <v>104</v>
      </c>
      <c r="B878" s="4" t="s">
        <v>105</v>
      </c>
      <c r="C878" s="5">
        <v>65</v>
      </c>
      <c r="D878" s="3" t="s">
        <v>11</v>
      </c>
      <c r="E878" s="3">
        <v>14</v>
      </c>
      <c r="F878" s="3">
        <v>1</v>
      </c>
      <c r="G878" s="3">
        <f t="shared" ref="G878:H878" si="876">(E878/438)*100</f>
        <v>3.1963470319634704</v>
      </c>
      <c r="H878" s="3">
        <f t="shared" si="876"/>
        <v>0.22831050228310501</v>
      </c>
    </row>
    <row r="879" spans="1:8" ht="14.25" customHeight="1" x14ac:dyDescent="0.3">
      <c r="A879" s="4" t="s">
        <v>104</v>
      </c>
      <c r="B879" s="4" t="s">
        <v>105</v>
      </c>
      <c r="C879" s="5">
        <v>70</v>
      </c>
      <c r="D879" s="3" t="s">
        <v>11</v>
      </c>
      <c r="E879" s="3">
        <v>30</v>
      </c>
      <c r="F879" s="3">
        <v>0</v>
      </c>
      <c r="G879" s="3">
        <f t="shared" ref="G879:H879" si="877">(E879/438)*100</f>
        <v>6.8493150684931505</v>
      </c>
      <c r="H879" s="3">
        <f t="shared" si="877"/>
        <v>0</v>
      </c>
    </row>
    <row r="880" spans="1:8" ht="14.25" customHeight="1" x14ac:dyDescent="0.3">
      <c r="A880" s="4" t="s">
        <v>104</v>
      </c>
      <c r="B880" s="4" t="s">
        <v>105</v>
      </c>
      <c r="C880" s="5">
        <v>75</v>
      </c>
      <c r="D880" s="3" t="s">
        <v>11</v>
      </c>
      <c r="E880" s="3">
        <v>37</v>
      </c>
      <c r="F880" s="3">
        <v>2</v>
      </c>
      <c r="G880" s="3">
        <f t="shared" ref="G880:H880" si="878">(E880/438)*100</f>
        <v>8.4474885844748862</v>
      </c>
      <c r="H880" s="3">
        <f t="shared" si="878"/>
        <v>0.45662100456621002</v>
      </c>
    </row>
    <row r="881" spans="1:8" ht="14.25" customHeight="1" x14ac:dyDescent="0.3">
      <c r="A881" s="4" t="s">
        <v>104</v>
      </c>
      <c r="B881" s="4" t="s">
        <v>105</v>
      </c>
      <c r="C881" s="5">
        <v>80</v>
      </c>
      <c r="D881" s="3" t="s">
        <v>12</v>
      </c>
      <c r="E881" s="3">
        <v>27</v>
      </c>
      <c r="F881" s="3">
        <v>3</v>
      </c>
      <c r="G881" s="3">
        <f t="shared" ref="G881:H881" si="879">(E881/438)*100</f>
        <v>6.1643835616438354</v>
      </c>
      <c r="H881" s="3">
        <f t="shared" si="879"/>
        <v>0.68493150684931503</v>
      </c>
    </row>
    <row r="882" spans="1:8" ht="14.25" customHeight="1" x14ac:dyDescent="0.3">
      <c r="A882" s="4" t="s">
        <v>104</v>
      </c>
      <c r="B882" s="4" t="s">
        <v>105</v>
      </c>
      <c r="C882" s="5">
        <v>85</v>
      </c>
      <c r="D882" s="3" t="s">
        <v>12</v>
      </c>
      <c r="E882" s="3">
        <v>27</v>
      </c>
      <c r="F882" s="3">
        <v>3</v>
      </c>
      <c r="G882" s="3">
        <f t="shared" ref="G882:H882" si="880">(E882/438)*100</f>
        <v>6.1643835616438354</v>
      </c>
      <c r="H882" s="3">
        <f t="shared" si="880"/>
        <v>0.68493150684931503</v>
      </c>
    </row>
    <row r="883" spans="1:8" ht="14.25" customHeight="1" x14ac:dyDescent="0.3">
      <c r="A883" s="4" t="s">
        <v>104</v>
      </c>
      <c r="B883" s="4" t="s">
        <v>105</v>
      </c>
      <c r="C883" s="5">
        <v>90</v>
      </c>
      <c r="D883" s="3" t="s">
        <v>12</v>
      </c>
      <c r="E883" s="3">
        <v>30</v>
      </c>
      <c r="F883" s="3">
        <v>1</v>
      </c>
      <c r="G883" s="3">
        <f t="shared" ref="G883:H883" si="881">(E883/438)*100</f>
        <v>6.8493150684931505</v>
      </c>
      <c r="H883" s="3">
        <f t="shared" si="881"/>
        <v>0.22831050228310501</v>
      </c>
    </row>
    <row r="884" spans="1:8" ht="14.25" customHeight="1" x14ac:dyDescent="0.3">
      <c r="A884" s="4" t="s">
        <v>104</v>
      </c>
      <c r="B884" s="4" t="s">
        <v>105</v>
      </c>
      <c r="C884" s="5">
        <v>95</v>
      </c>
      <c r="D884" s="3" t="s">
        <v>12</v>
      </c>
      <c r="E884" s="3">
        <v>20</v>
      </c>
      <c r="F884" s="3">
        <v>2</v>
      </c>
      <c r="G884" s="3">
        <f t="shared" ref="G884:H884" si="882">(E884/438)*100</f>
        <v>4.5662100456620998</v>
      </c>
      <c r="H884" s="3">
        <f t="shared" si="882"/>
        <v>0.45662100456621002</v>
      </c>
    </row>
    <row r="885" spans="1:8" ht="14.25" customHeight="1" x14ac:dyDescent="0.3">
      <c r="A885" s="4" t="s">
        <v>104</v>
      </c>
      <c r="B885" s="4" t="s">
        <v>105</v>
      </c>
      <c r="C885" s="5">
        <v>100</v>
      </c>
      <c r="D885" s="3" t="s">
        <v>12</v>
      </c>
      <c r="E885" s="3">
        <v>10</v>
      </c>
      <c r="F885" s="3">
        <v>0</v>
      </c>
      <c r="G885" s="3">
        <f t="shared" ref="G885:H885" si="883">(E885/438)*100</f>
        <v>2.2831050228310499</v>
      </c>
      <c r="H885" s="3">
        <f t="shared" si="883"/>
        <v>0</v>
      </c>
    </row>
    <row r="886" spans="1:8" ht="14.25" customHeight="1" x14ac:dyDescent="0.3">
      <c r="A886" s="4" t="s">
        <v>104</v>
      </c>
      <c r="B886" s="4" t="s">
        <v>105</v>
      </c>
      <c r="C886" s="5">
        <v>105</v>
      </c>
      <c r="D886" s="3" t="s">
        <v>12</v>
      </c>
      <c r="E886" s="3">
        <v>5</v>
      </c>
      <c r="F886" s="3">
        <v>0</v>
      </c>
      <c r="G886" s="3">
        <f t="shared" ref="G886:H886" si="884">(E886/438)*100</f>
        <v>1.1415525114155249</v>
      </c>
      <c r="H886" s="3">
        <f t="shared" si="884"/>
        <v>0</v>
      </c>
    </row>
    <row r="887" spans="1:8" ht="14.25" customHeight="1" x14ac:dyDescent="0.3">
      <c r="A887" s="4" t="s">
        <v>104</v>
      </c>
      <c r="B887" s="4" t="s">
        <v>105</v>
      </c>
      <c r="C887" s="5">
        <v>110</v>
      </c>
      <c r="D887" s="3" t="s">
        <v>12</v>
      </c>
      <c r="E887" s="3">
        <v>0</v>
      </c>
      <c r="F887" s="3">
        <v>0</v>
      </c>
      <c r="G887" s="3">
        <f t="shared" ref="G887:H887" si="885">(E887/438)*100</f>
        <v>0</v>
      </c>
      <c r="H887" s="3">
        <f t="shared" si="885"/>
        <v>0</v>
      </c>
    </row>
    <row r="888" spans="1:8" ht="14.25" customHeight="1" x14ac:dyDescent="0.3">
      <c r="A888" s="4" t="s">
        <v>104</v>
      </c>
      <c r="B888" s="4" t="s">
        <v>105</v>
      </c>
      <c r="C888" s="5">
        <v>115</v>
      </c>
      <c r="D888" s="3" t="s">
        <v>12</v>
      </c>
      <c r="E888" s="3">
        <v>2</v>
      </c>
      <c r="F888" s="3">
        <v>0</v>
      </c>
      <c r="G888" s="3">
        <f t="shared" ref="G888:H888" si="886">(E888/438)*100</f>
        <v>0.45662100456621002</v>
      </c>
      <c r="H888" s="3">
        <f t="shared" si="886"/>
        <v>0</v>
      </c>
    </row>
    <row r="889" spans="1:8" ht="14.25" customHeight="1" x14ac:dyDescent="0.3">
      <c r="A889" s="4" t="s">
        <v>104</v>
      </c>
      <c r="B889" s="4" t="s">
        <v>105</v>
      </c>
      <c r="C889" s="5">
        <v>120</v>
      </c>
      <c r="D889" s="3" t="s">
        <v>12</v>
      </c>
      <c r="E889" s="3">
        <v>0</v>
      </c>
      <c r="F889" s="3">
        <v>0</v>
      </c>
      <c r="G889" s="3">
        <f t="shared" ref="G889:H889" si="887">(E889/438)*100</f>
        <v>0</v>
      </c>
      <c r="H889" s="3">
        <f t="shared" si="887"/>
        <v>0</v>
      </c>
    </row>
    <row r="890" spans="1:8" ht="14.25" customHeight="1" x14ac:dyDescent="0.3">
      <c r="A890" s="4" t="s">
        <v>104</v>
      </c>
      <c r="B890" s="4" t="s">
        <v>105</v>
      </c>
      <c r="C890" s="5">
        <v>125</v>
      </c>
      <c r="D890" s="3" t="s">
        <v>12</v>
      </c>
      <c r="E890" s="3">
        <v>1</v>
      </c>
      <c r="F890" s="3">
        <v>0</v>
      </c>
      <c r="G890" s="3">
        <f t="shared" ref="G890:H890" si="888">(E890/438)*100</f>
        <v>0.22831050228310501</v>
      </c>
      <c r="H890" s="3">
        <f t="shared" si="888"/>
        <v>0</v>
      </c>
    </row>
    <row r="891" spans="1:8" ht="14.25" customHeight="1" x14ac:dyDescent="0.3">
      <c r="A891" s="4" t="s">
        <v>104</v>
      </c>
      <c r="B891" s="4" t="s">
        <v>105</v>
      </c>
      <c r="C891" s="5">
        <v>130</v>
      </c>
      <c r="D891" s="3" t="s">
        <v>12</v>
      </c>
      <c r="E891" s="3">
        <v>0</v>
      </c>
      <c r="F891" s="3">
        <v>0</v>
      </c>
      <c r="G891" s="3">
        <f t="shared" ref="G891:H891" si="889">(E891/438)*100</f>
        <v>0</v>
      </c>
      <c r="H891" s="3">
        <f t="shared" si="889"/>
        <v>0</v>
      </c>
    </row>
    <row r="892" spans="1:8" ht="14.25" customHeight="1" x14ac:dyDescent="0.3">
      <c r="A892" s="4" t="s">
        <v>104</v>
      </c>
      <c r="B892" s="4" t="s">
        <v>105</v>
      </c>
      <c r="C892" s="5">
        <v>135</v>
      </c>
      <c r="D892" s="3" t="s">
        <v>12</v>
      </c>
      <c r="E892" s="3">
        <v>0</v>
      </c>
      <c r="F892" s="3">
        <v>0</v>
      </c>
      <c r="G892" s="3">
        <f t="shared" ref="G892:H892" si="890">(E892/438)*100</f>
        <v>0</v>
      </c>
      <c r="H892" s="3">
        <f t="shared" si="890"/>
        <v>0</v>
      </c>
    </row>
    <row r="893" spans="1:8" ht="14.25" customHeight="1" x14ac:dyDescent="0.3">
      <c r="A893" s="4" t="s">
        <v>104</v>
      </c>
      <c r="B893" s="4" t="s">
        <v>105</v>
      </c>
      <c r="C893" s="5">
        <v>140</v>
      </c>
      <c r="D893" s="3" t="s">
        <v>12</v>
      </c>
      <c r="E893" s="3">
        <v>0</v>
      </c>
      <c r="F893" s="3">
        <v>0</v>
      </c>
      <c r="G893" s="3">
        <f t="shared" ref="G893:H893" si="891">(E893/438)*100</f>
        <v>0</v>
      </c>
      <c r="H893" s="3">
        <f t="shared" si="891"/>
        <v>0</v>
      </c>
    </row>
    <row r="894" spans="1:8" ht="14.25" customHeight="1" x14ac:dyDescent="0.3">
      <c r="A894" s="4" t="s">
        <v>104</v>
      </c>
      <c r="B894" s="4" t="s">
        <v>105</v>
      </c>
      <c r="C894" s="5">
        <v>145</v>
      </c>
      <c r="D894" s="3" t="s">
        <v>12</v>
      </c>
      <c r="E894" s="3">
        <v>0</v>
      </c>
      <c r="F894" s="3">
        <v>0</v>
      </c>
      <c r="G894" s="3">
        <f t="shared" ref="G894:H894" si="892">(E894/438)*100</f>
        <v>0</v>
      </c>
      <c r="H894" s="3">
        <f t="shared" si="892"/>
        <v>0</v>
      </c>
    </row>
    <row r="895" spans="1:8" ht="14.25" customHeight="1" x14ac:dyDescent="0.3">
      <c r="A895" s="4" t="s">
        <v>104</v>
      </c>
      <c r="B895" s="4" t="s">
        <v>105</v>
      </c>
      <c r="C895" s="5">
        <v>150</v>
      </c>
      <c r="D895" s="3" t="s">
        <v>12</v>
      </c>
      <c r="E895" s="3">
        <v>0</v>
      </c>
      <c r="F895" s="3">
        <v>0</v>
      </c>
      <c r="G895" s="3">
        <f t="shared" ref="G895:H895" si="893">(E895/438)*100</f>
        <v>0</v>
      </c>
      <c r="H895" s="3">
        <f t="shared" si="893"/>
        <v>0</v>
      </c>
    </row>
    <row r="896" spans="1:8" ht="14.25" customHeight="1" x14ac:dyDescent="0.3">
      <c r="A896" s="4" t="s">
        <v>104</v>
      </c>
      <c r="B896" s="4" t="s">
        <v>105</v>
      </c>
      <c r="C896" s="5">
        <v>155</v>
      </c>
      <c r="D896" s="3" t="s">
        <v>12</v>
      </c>
      <c r="E896" s="3">
        <v>0</v>
      </c>
      <c r="F896" s="3">
        <v>0</v>
      </c>
      <c r="G896" s="3">
        <f t="shared" ref="G896:H896" si="894">(E896/438)*100</f>
        <v>0</v>
      </c>
      <c r="H896" s="3">
        <f t="shared" si="894"/>
        <v>0</v>
      </c>
    </row>
    <row r="897" spans="1:8" ht="14.25" customHeight="1" x14ac:dyDescent="0.3">
      <c r="A897" s="4" t="s">
        <v>104</v>
      </c>
      <c r="B897" s="4" t="s">
        <v>105</v>
      </c>
      <c r="C897" s="5">
        <v>160</v>
      </c>
      <c r="D897" s="3" t="s">
        <v>12</v>
      </c>
      <c r="E897" s="3">
        <v>0</v>
      </c>
      <c r="F897" s="3">
        <v>0</v>
      </c>
      <c r="G897" s="3">
        <f t="shared" ref="G897:H897" si="895">(E897/438)*100</f>
        <v>0</v>
      </c>
      <c r="H897" s="3">
        <f t="shared" si="895"/>
        <v>0</v>
      </c>
    </row>
    <row r="898" spans="1:8" ht="14.25" customHeight="1" x14ac:dyDescent="0.3">
      <c r="A898" s="4" t="s">
        <v>104</v>
      </c>
      <c r="B898" s="4" t="s">
        <v>105</v>
      </c>
      <c r="C898" s="5">
        <v>165</v>
      </c>
      <c r="D898" s="3" t="s">
        <v>12</v>
      </c>
      <c r="E898" s="3">
        <v>0</v>
      </c>
      <c r="F898" s="3">
        <v>0</v>
      </c>
      <c r="G898" s="3">
        <f t="shared" ref="G898:H898" si="896">(E898/438)*100</f>
        <v>0</v>
      </c>
      <c r="H898" s="3">
        <f t="shared" si="896"/>
        <v>0</v>
      </c>
    </row>
    <row r="899" spans="1:8" ht="14.25" customHeight="1" x14ac:dyDescent="0.3">
      <c r="A899" s="4" t="s">
        <v>104</v>
      </c>
      <c r="B899" s="4" t="s">
        <v>105</v>
      </c>
      <c r="C899" s="5">
        <v>170</v>
      </c>
      <c r="D899" s="3" t="s">
        <v>12</v>
      </c>
      <c r="E899" s="3">
        <v>0</v>
      </c>
      <c r="F899" s="3">
        <v>0</v>
      </c>
      <c r="G899" s="3">
        <f t="shared" ref="G899:H899" si="897">(E899/438)*100</f>
        <v>0</v>
      </c>
      <c r="H899" s="3">
        <f t="shared" si="897"/>
        <v>0</v>
      </c>
    </row>
    <row r="900" spans="1:8" ht="14.25" customHeight="1" x14ac:dyDescent="0.3">
      <c r="A900" s="4" t="s">
        <v>104</v>
      </c>
      <c r="B900" s="4" t="s">
        <v>105</v>
      </c>
      <c r="C900" s="5">
        <v>175</v>
      </c>
      <c r="D900" s="3" t="s">
        <v>12</v>
      </c>
      <c r="E900" s="3">
        <v>0</v>
      </c>
      <c r="F900" s="3">
        <v>0</v>
      </c>
      <c r="G900" s="3">
        <f t="shared" ref="G900:H900" si="898">(E900/438)*100</f>
        <v>0</v>
      </c>
      <c r="H900" s="3">
        <f t="shared" si="898"/>
        <v>0</v>
      </c>
    </row>
    <row r="901" spans="1:8" ht="14.25" customHeight="1" x14ac:dyDescent="0.3">
      <c r="A901" s="4" t="s">
        <v>104</v>
      </c>
      <c r="B901" s="4" t="s">
        <v>105</v>
      </c>
      <c r="C901" s="5" t="s">
        <v>14</v>
      </c>
      <c r="D901" s="3" t="s">
        <v>12</v>
      </c>
      <c r="E901" s="3">
        <v>0</v>
      </c>
      <c r="F901" s="3">
        <v>0</v>
      </c>
      <c r="G901" s="3">
        <f t="shared" ref="G901:H901" si="899">(E901/438)*100</f>
        <v>0</v>
      </c>
      <c r="H901" s="3">
        <f t="shared" si="899"/>
        <v>0</v>
      </c>
    </row>
    <row r="902" spans="1:8" ht="14.25" customHeight="1" x14ac:dyDescent="0.3">
      <c r="A902" s="4" t="s">
        <v>106</v>
      </c>
      <c r="B902" s="4" t="s">
        <v>107</v>
      </c>
      <c r="C902" s="5">
        <v>5</v>
      </c>
      <c r="D902" s="3" t="s">
        <v>10</v>
      </c>
      <c r="E902" s="3">
        <v>0</v>
      </c>
      <c r="F902" s="3">
        <v>0</v>
      </c>
      <c r="G902" s="3">
        <f t="shared" ref="G902:H902" si="900">(E902/378)*100</f>
        <v>0</v>
      </c>
      <c r="H902" s="3">
        <f t="shared" si="900"/>
        <v>0</v>
      </c>
    </row>
    <row r="903" spans="1:8" ht="14.25" customHeight="1" x14ac:dyDescent="0.3">
      <c r="A903" s="4" t="s">
        <v>106</v>
      </c>
      <c r="B903" s="4" t="s">
        <v>107</v>
      </c>
      <c r="C903" s="5">
        <v>10</v>
      </c>
      <c r="D903" s="3" t="s">
        <v>10</v>
      </c>
      <c r="E903" s="3">
        <v>6</v>
      </c>
      <c r="F903" s="3">
        <v>0</v>
      </c>
      <c r="G903" s="3">
        <f t="shared" ref="G903:H903" si="901">(E903/378)*100</f>
        <v>1.5873015873015872</v>
      </c>
      <c r="H903" s="3">
        <f t="shared" si="901"/>
        <v>0</v>
      </c>
    </row>
    <row r="904" spans="1:8" ht="14.25" customHeight="1" x14ac:dyDescent="0.3">
      <c r="A904" s="4" t="s">
        <v>106</v>
      </c>
      <c r="B904" s="4" t="s">
        <v>107</v>
      </c>
      <c r="C904" s="5">
        <v>15</v>
      </c>
      <c r="D904" s="3" t="s">
        <v>10</v>
      </c>
      <c r="E904" s="3">
        <v>8</v>
      </c>
      <c r="F904" s="3">
        <v>0</v>
      </c>
      <c r="G904" s="3">
        <f t="shared" ref="G904:H904" si="902">(E904/378)*100</f>
        <v>2.1164021164021163</v>
      </c>
      <c r="H904" s="3">
        <f t="shared" si="902"/>
        <v>0</v>
      </c>
    </row>
    <row r="905" spans="1:8" ht="14.25" customHeight="1" x14ac:dyDescent="0.3">
      <c r="A905" s="4" t="s">
        <v>106</v>
      </c>
      <c r="B905" s="4" t="s">
        <v>107</v>
      </c>
      <c r="C905" s="5">
        <v>20</v>
      </c>
      <c r="D905" s="3" t="s">
        <v>10</v>
      </c>
      <c r="E905" s="3">
        <v>25</v>
      </c>
      <c r="F905" s="3">
        <v>4</v>
      </c>
      <c r="G905" s="3">
        <f t="shared" ref="G905:H905" si="903">(E905/378)*100</f>
        <v>6.6137566137566131</v>
      </c>
      <c r="H905" s="3">
        <f t="shared" si="903"/>
        <v>1.0582010582010581</v>
      </c>
    </row>
    <row r="906" spans="1:8" ht="14.25" customHeight="1" x14ac:dyDescent="0.3">
      <c r="A906" s="4" t="s">
        <v>106</v>
      </c>
      <c r="B906" s="4" t="s">
        <v>107</v>
      </c>
      <c r="C906" s="5">
        <v>25</v>
      </c>
      <c r="D906" s="3" t="s">
        <v>10</v>
      </c>
      <c r="E906" s="3">
        <v>40</v>
      </c>
      <c r="F906" s="3">
        <v>7</v>
      </c>
      <c r="G906" s="3">
        <f t="shared" ref="G906:H906" si="904">(E906/378)*100</f>
        <v>10.582010582010582</v>
      </c>
      <c r="H906" s="3">
        <f t="shared" si="904"/>
        <v>1.8518518518518516</v>
      </c>
    </row>
    <row r="907" spans="1:8" ht="14.25" customHeight="1" x14ac:dyDescent="0.3">
      <c r="A907" s="4" t="s">
        <v>106</v>
      </c>
      <c r="B907" s="4" t="s">
        <v>107</v>
      </c>
      <c r="C907" s="5">
        <v>30</v>
      </c>
      <c r="D907" s="3" t="s">
        <v>10</v>
      </c>
      <c r="E907" s="3">
        <v>50</v>
      </c>
      <c r="F907" s="3">
        <v>3</v>
      </c>
      <c r="G907" s="3">
        <f t="shared" ref="G907:H907" si="905">(E907/378)*100</f>
        <v>13.227513227513226</v>
      </c>
      <c r="H907" s="3">
        <f t="shared" si="905"/>
        <v>0.79365079365079361</v>
      </c>
    </row>
    <row r="908" spans="1:8" ht="14.25" customHeight="1" x14ac:dyDescent="0.3">
      <c r="A908" s="4" t="s">
        <v>106</v>
      </c>
      <c r="B908" s="4" t="s">
        <v>107</v>
      </c>
      <c r="C908" s="5">
        <v>35</v>
      </c>
      <c r="D908" s="3" t="s">
        <v>10</v>
      </c>
      <c r="E908" s="3">
        <v>40</v>
      </c>
      <c r="F908" s="3">
        <v>2</v>
      </c>
      <c r="G908" s="3">
        <f t="shared" ref="G908:H908" si="906">(E908/378)*100</f>
        <v>10.582010582010582</v>
      </c>
      <c r="H908" s="3">
        <f t="shared" si="906"/>
        <v>0.52910052910052907</v>
      </c>
    </row>
    <row r="909" spans="1:8" ht="14.25" customHeight="1" x14ac:dyDescent="0.3">
      <c r="A909" s="4" t="s">
        <v>106</v>
      </c>
      <c r="B909" s="4" t="s">
        <v>107</v>
      </c>
      <c r="C909" s="5">
        <v>40</v>
      </c>
      <c r="D909" s="3" t="s">
        <v>11</v>
      </c>
      <c r="E909" s="3">
        <v>16</v>
      </c>
      <c r="F909" s="3">
        <v>0</v>
      </c>
      <c r="G909" s="3">
        <f t="shared" ref="G909:H909" si="907">(E909/378)*100</f>
        <v>4.2328042328042326</v>
      </c>
      <c r="H909" s="3">
        <f t="shared" si="907"/>
        <v>0</v>
      </c>
    </row>
    <row r="910" spans="1:8" ht="14.25" customHeight="1" x14ac:dyDescent="0.3">
      <c r="A910" s="4" t="s">
        <v>106</v>
      </c>
      <c r="B910" s="4" t="s">
        <v>107</v>
      </c>
      <c r="C910" s="5">
        <v>45</v>
      </c>
      <c r="D910" s="3" t="s">
        <v>11</v>
      </c>
      <c r="E910" s="3">
        <v>15</v>
      </c>
      <c r="F910" s="3">
        <v>0</v>
      </c>
      <c r="G910" s="3">
        <f t="shared" ref="G910:H910" si="908">(E910/378)*100</f>
        <v>3.9682539682539679</v>
      </c>
      <c r="H910" s="3">
        <f t="shared" si="908"/>
        <v>0</v>
      </c>
    </row>
    <row r="911" spans="1:8" ht="14.25" customHeight="1" x14ac:dyDescent="0.3">
      <c r="A911" s="4" t="s">
        <v>106</v>
      </c>
      <c r="B911" s="4" t="s">
        <v>107</v>
      </c>
      <c r="C911" s="5">
        <v>50</v>
      </c>
      <c r="D911" s="3" t="s">
        <v>11</v>
      </c>
      <c r="E911" s="3">
        <v>5</v>
      </c>
      <c r="F911" s="3">
        <v>0</v>
      </c>
      <c r="G911" s="3">
        <f t="shared" ref="G911:H911" si="909">(E911/378)*100</f>
        <v>1.3227513227513228</v>
      </c>
      <c r="H911" s="3">
        <f t="shared" si="909"/>
        <v>0</v>
      </c>
    </row>
    <row r="912" spans="1:8" ht="14.25" customHeight="1" x14ac:dyDescent="0.3">
      <c r="A912" s="4" t="s">
        <v>106</v>
      </c>
      <c r="B912" s="4" t="s">
        <v>107</v>
      </c>
      <c r="C912" s="5">
        <v>55</v>
      </c>
      <c r="D912" s="3" t="s">
        <v>11</v>
      </c>
      <c r="E912" s="3">
        <v>0</v>
      </c>
      <c r="F912" s="3">
        <v>0</v>
      </c>
      <c r="G912" s="3">
        <f t="shared" ref="G912:H912" si="910">(E912/378)*100</f>
        <v>0</v>
      </c>
      <c r="H912" s="3">
        <f t="shared" si="910"/>
        <v>0</v>
      </c>
    </row>
    <row r="913" spans="1:8" ht="14.25" customHeight="1" x14ac:dyDescent="0.3">
      <c r="A913" s="4" t="s">
        <v>106</v>
      </c>
      <c r="B913" s="4" t="s">
        <v>107</v>
      </c>
      <c r="C913" s="5">
        <v>60</v>
      </c>
      <c r="D913" s="3" t="s">
        <v>11</v>
      </c>
      <c r="E913" s="3">
        <v>3</v>
      </c>
      <c r="F913" s="3">
        <v>1</v>
      </c>
      <c r="G913" s="3">
        <f t="shared" ref="G913:H913" si="911">(E913/378)*100</f>
        <v>0.79365079365079361</v>
      </c>
      <c r="H913" s="3">
        <f t="shared" si="911"/>
        <v>0.26455026455026454</v>
      </c>
    </row>
    <row r="914" spans="1:8" ht="14.25" customHeight="1" x14ac:dyDescent="0.3">
      <c r="A914" s="4" t="s">
        <v>106</v>
      </c>
      <c r="B914" s="4" t="s">
        <v>107</v>
      </c>
      <c r="C914" s="5">
        <v>65</v>
      </c>
      <c r="D914" s="3" t="s">
        <v>11</v>
      </c>
      <c r="E914" s="3">
        <v>4</v>
      </c>
      <c r="F914" s="3">
        <v>0</v>
      </c>
      <c r="G914" s="3">
        <f t="shared" ref="G914:H914" si="912">(E914/378)*100</f>
        <v>1.0582010582010581</v>
      </c>
      <c r="H914" s="3">
        <f t="shared" si="912"/>
        <v>0</v>
      </c>
    </row>
    <row r="915" spans="1:8" ht="14.25" customHeight="1" x14ac:dyDescent="0.3">
      <c r="A915" s="4" t="s">
        <v>106</v>
      </c>
      <c r="B915" s="4" t="s">
        <v>107</v>
      </c>
      <c r="C915" s="5">
        <v>70</v>
      </c>
      <c r="D915" s="3" t="s">
        <v>11</v>
      </c>
      <c r="E915" s="3">
        <v>3</v>
      </c>
      <c r="F915" s="3">
        <v>0</v>
      </c>
      <c r="G915" s="3">
        <f t="shared" ref="G915:H915" si="913">(E915/378)*100</f>
        <v>0.79365079365079361</v>
      </c>
      <c r="H915" s="3">
        <f t="shared" si="913"/>
        <v>0</v>
      </c>
    </row>
    <row r="916" spans="1:8" ht="14.25" customHeight="1" x14ac:dyDescent="0.3">
      <c r="A916" s="4" t="s">
        <v>106</v>
      </c>
      <c r="B916" s="4" t="s">
        <v>107</v>
      </c>
      <c r="C916" s="5">
        <v>75</v>
      </c>
      <c r="D916" s="3" t="s">
        <v>11</v>
      </c>
      <c r="E916" s="3">
        <v>7</v>
      </c>
      <c r="F916" s="3">
        <v>1</v>
      </c>
      <c r="G916" s="3">
        <f t="shared" ref="G916:H916" si="914">(E916/378)*100</f>
        <v>1.8518518518518516</v>
      </c>
      <c r="H916" s="3">
        <f t="shared" si="914"/>
        <v>0.26455026455026454</v>
      </c>
    </row>
    <row r="917" spans="1:8" ht="14.25" customHeight="1" x14ac:dyDescent="0.3">
      <c r="A917" s="4" t="s">
        <v>106</v>
      </c>
      <c r="B917" s="4" t="s">
        <v>107</v>
      </c>
      <c r="C917" s="5">
        <v>80</v>
      </c>
      <c r="D917" s="3" t="s">
        <v>12</v>
      </c>
      <c r="E917" s="3">
        <v>15</v>
      </c>
      <c r="F917" s="3">
        <v>3</v>
      </c>
      <c r="G917" s="3">
        <f t="shared" ref="G917:H917" si="915">(E917/378)*100</f>
        <v>3.9682539682539679</v>
      </c>
      <c r="H917" s="3">
        <f t="shared" si="915"/>
        <v>0.79365079365079361</v>
      </c>
    </row>
    <row r="918" spans="1:8" ht="14.25" customHeight="1" x14ac:dyDescent="0.3">
      <c r="A918" s="4" t="s">
        <v>106</v>
      </c>
      <c r="B918" s="4" t="s">
        <v>107</v>
      </c>
      <c r="C918" s="5">
        <v>85</v>
      </c>
      <c r="D918" s="3" t="s">
        <v>12</v>
      </c>
      <c r="E918" s="3">
        <v>28</v>
      </c>
      <c r="F918" s="3">
        <v>3</v>
      </c>
      <c r="G918" s="3">
        <f t="shared" ref="G918:H918" si="916">(E918/378)*100</f>
        <v>7.4074074074074066</v>
      </c>
      <c r="H918" s="3">
        <f t="shared" si="916"/>
        <v>0.79365079365079361</v>
      </c>
    </row>
    <row r="919" spans="1:8" ht="14.25" customHeight="1" x14ac:dyDescent="0.3">
      <c r="A919" s="4" t="s">
        <v>106</v>
      </c>
      <c r="B919" s="4" t="s">
        <v>107</v>
      </c>
      <c r="C919" s="5">
        <v>90</v>
      </c>
      <c r="D919" s="3" t="s">
        <v>12</v>
      </c>
      <c r="E919" s="3">
        <v>24</v>
      </c>
      <c r="F919" s="3">
        <v>0</v>
      </c>
      <c r="G919" s="3">
        <f t="shared" ref="G919:H919" si="917">(E919/378)*100</f>
        <v>6.3492063492063489</v>
      </c>
      <c r="H919" s="3">
        <f t="shared" si="917"/>
        <v>0</v>
      </c>
    </row>
    <row r="920" spans="1:8" ht="14.25" customHeight="1" x14ac:dyDescent="0.3">
      <c r="A920" s="4" t="s">
        <v>106</v>
      </c>
      <c r="B920" s="4" t="s">
        <v>107</v>
      </c>
      <c r="C920" s="5">
        <v>95</v>
      </c>
      <c r="D920" s="3" t="s">
        <v>12</v>
      </c>
      <c r="E920" s="3">
        <v>18</v>
      </c>
      <c r="F920" s="3">
        <v>1</v>
      </c>
      <c r="G920" s="3">
        <f t="shared" ref="G920:H920" si="918">(E920/378)*100</f>
        <v>4.7619047619047619</v>
      </c>
      <c r="H920" s="3">
        <f t="shared" si="918"/>
        <v>0.26455026455026454</v>
      </c>
    </row>
    <row r="921" spans="1:8" ht="14.25" customHeight="1" x14ac:dyDescent="0.3">
      <c r="A921" s="4" t="s">
        <v>106</v>
      </c>
      <c r="B921" s="4" t="s">
        <v>107</v>
      </c>
      <c r="C921" s="5">
        <v>100</v>
      </c>
      <c r="D921" s="3" t="s">
        <v>12</v>
      </c>
      <c r="E921" s="3">
        <v>11</v>
      </c>
      <c r="F921" s="3">
        <v>0</v>
      </c>
      <c r="G921" s="3">
        <f t="shared" ref="G921:H921" si="919">(E921/378)*100</f>
        <v>2.9100529100529098</v>
      </c>
      <c r="H921" s="3">
        <f t="shared" si="919"/>
        <v>0</v>
      </c>
    </row>
    <row r="922" spans="1:8" ht="14.25" customHeight="1" x14ac:dyDescent="0.3">
      <c r="A922" s="4" t="s">
        <v>106</v>
      </c>
      <c r="B922" s="4" t="s">
        <v>107</v>
      </c>
      <c r="C922" s="5">
        <v>105</v>
      </c>
      <c r="D922" s="3" t="s">
        <v>12</v>
      </c>
      <c r="E922" s="3">
        <v>11</v>
      </c>
      <c r="F922" s="3">
        <v>0</v>
      </c>
      <c r="G922" s="3">
        <f t="shared" ref="G922:H922" si="920">(E922/378)*100</f>
        <v>2.9100529100529098</v>
      </c>
      <c r="H922" s="3">
        <f t="shared" si="920"/>
        <v>0</v>
      </c>
    </row>
    <row r="923" spans="1:8" ht="14.25" customHeight="1" x14ac:dyDescent="0.3">
      <c r="A923" s="4" t="s">
        <v>106</v>
      </c>
      <c r="B923" s="4" t="s">
        <v>107</v>
      </c>
      <c r="C923" s="5">
        <v>110</v>
      </c>
      <c r="D923" s="3" t="s">
        <v>12</v>
      </c>
      <c r="E923" s="3">
        <v>9</v>
      </c>
      <c r="F923" s="3">
        <v>0</v>
      </c>
      <c r="G923" s="3">
        <f t="shared" ref="G923:H923" si="921">(E923/378)*100</f>
        <v>2.3809523809523809</v>
      </c>
      <c r="H923" s="3">
        <f t="shared" si="921"/>
        <v>0</v>
      </c>
    </row>
    <row r="924" spans="1:8" ht="14.25" customHeight="1" x14ac:dyDescent="0.3">
      <c r="A924" s="4" t="s">
        <v>106</v>
      </c>
      <c r="B924" s="4" t="s">
        <v>107</v>
      </c>
      <c r="C924" s="5">
        <v>115</v>
      </c>
      <c r="D924" s="3" t="s">
        <v>12</v>
      </c>
      <c r="E924" s="3">
        <v>5</v>
      </c>
      <c r="F924" s="3">
        <v>1</v>
      </c>
      <c r="G924" s="3">
        <f t="shared" ref="G924:H924" si="922">(E924/378)*100</f>
        <v>1.3227513227513228</v>
      </c>
      <c r="H924" s="3">
        <f t="shared" si="922"/>
        <v>0.26455026455026454</v>
      </c>
    </row>
    <row r="925" spans="1:8" ht="14.25" customHeight="1" x14ac:dyDescent="0.3">
      <c r="A925" s="4" t="s">
        <v>106</v>
      </c>
      <c r="B925" s="4" t="s">
        <v>107</v>
      </c>
      <c r="C925" s="5">
        <v>120</v>
      </c>
      <c r="D925" s="3" t="s">
        <v>12</v>
      </c>
      <c r="E925" s="3">
        <v>3</v>
      </c>
      <c r="F925" s="3">
        <v>0</v>
      </c>
      <c r="G925" s="3">
        <f t="shared" ref="G925:H925" si="923">(E925/378)*100</f>
        <v>0.79365079365079361</v>
      </c>
      <c r="H925" s="3">
        <f t="shared" si="923"/>
        <v>0</v>
      </c>
    </row>
    <row r="926" spans="1:8" ht="14.25" customHeight="1" x14ac:dyDescent="0.3">
      <c r="A926" s="4" t="s">
        <v>106</v>
      </c>
      <c r="B926" s="4" t="s">
        <v>107</v>
      </c>
      <c r="C926" s="5">
        <v>125</v>
      </c>
      <c r="D926" s="3" t="s">
        <v>12</v>
      </c>
      <c r="E926" s="3">
        <v>1</v>
      </c>
      <c r="F926" s="3">
        <v>0</v>
      </c>
      <c r="G926" s="3">
        <f t="shared" ref="G926:H926" si="924">(E926/378)*100</f>
        <v>0.26455026455026454</v>
      </c>
      <c r="H926" s="3">
        <f t="shared" si="924"/>
        <v>0</v>
      </c>
    </row>
    <row r="927" spans="1:8" ht="14.25" customHeight="1" x14ac:dyDescent="0.3">
      <c r="A927" s="4" t="s">
        <v>106</v>
      </c>
      <c r="B927" s="4" t="s">
        <v>107</v>
      </c>
      <c r="C927" s="5">
        <v>130</v>
      </c>
      <c r="D927" s="3" t="s">
        <v>12</v>
      </c>
      <c r="E927" s="3">
        <v>3</v>
      </c>
      <c r="F927" s="3">
        <v>0</v>
      </c>
      <c r="G927" s="3">
        <f t="shared" ref="G927:H927" si="925">(E927/378)*100</f>
        <v>0.79365079365079361</v>
      </c>
      <c r="H927" s="3">
        <f t="shared" si="925"/>
        <v>0</v>
      </c>
    </row>
    <row r="928" spans="1:8" ht="14.25" customHeight="1" x14ac:dyDescent="0.3">
      <c r="A928" s="4" t="s">
        <v>106</v>
      </c>
      <c r="B928" s="4" t="s">
        <v>107</v>
      </c>
      <c r="C928" s="5">
        <v>135</v>
      </c>
      <c r="D928" s="3" t="s">
        <v>12</v>
      </c>
      <c r="E928" s="3">
        <v>2</v>
      </c>
      <c r="F928" s="3">
        <v>0</v>
      </c>
      <c r="G928" s="3">
        <f t="shared" ref="G928:H928" si="926">(E928/378)*100</f>
        <v>0.52910052910052907</v>
      </c>
      <c r="H928" s="3">
        <f t="shared" si="926"/>
        <v>0</v>
      </c>
    </row>
    <row r="929" spans="1:8" ht="14.25" customHeight="1" x14ac:dyDescent="0.3">
      <c r="A929" s="4" t="s">
        <v>106</v>
      </c>
      <c r="B929" s="4" t="s">
        <v>107</v>
      </c>
      <c r="C929" s="5">
        <v>140</v>
      </c>
      <c r="D929" s="3" t="s">
        <v>12</v>
      </c>
      <c r="E929" s="3">
        <v>0</v>
      </c>
      <c r="F929" s="3">
        <v>0</v>
      </c>
      <c r="G929" s="3">
        <f t="shared" ref="G929:H929" si="927">(E929/378)*100</f>
        <v>0</v>
      </c>
      <c r="H929" s="3">
        <f t="shared" si="927"/>
        <v>0</v>
      </c>
    </row>
    <row r="930" spans="1:8" ht="14.25" customHeight="1" x14ac:dyDescent="0.3">
      <c r="A930" s="4" t="s">
        <v>106</v>
      </c>
      <c r="B930" s="4" t="s">
        <v>107</v>
      </c>
      <c r="C930" s="5">
        <v>145</v>
      </c>
      <c r="D930" s="3" t="s">
        <v>12</v>
      </c>
      <c r="E930" s="3">
        <v>0</v>
      </c>
      <c r="F930" s="3">
        <v>0</v>
      </c>
      <c r="G930" s="3">
        <f t="shared" ref="G930:H930" si="928">(E930/378)*100</f>
        <v>0</v>
      </c>
      <c r="H930" s="3">
        <f t="shared" si="928"/>
        <v>0</v>
      </c>
    </row>
    <row r="931" spans="1:8" ht="14.25" customHeight="1" x14ac:dyDescent="0.3">
      <c r="A931" s="4" t="s">
        <v>106</v>
      </c>
      <c r="B931" s="4" t="s">
        <v>107</v>
      </c>
      <c r="C931" s="5">
        <v>150</v>
      </c>
      <c r="D931" s="3" t="s">
        <v>12</v>
      </c>
      <c r="E931" s="3">
        <v>0</v>
      </c>
      <c r="F931" s="3">
        <v>0</v>
      </c>
      <c r="G931" s="3">
        <f t="shared" ref="G931:H931" si="929">(E931/378)*100</f>
        <v>0</v>
      </c>
      <c r="H931" s="3">
        <f t="shared" si="929"/>
        <v>0</v>
      </c>
    </row>
    <row r="932" spans="1:8" ht="14.25" customHeight="1" x14ac:dyDescent="0.3">
      <c r="A932" s="4" t="s">
        <v>106</v>
      </c>
      <c r="B932" s="4" t="s">
        <v>107</v>
      </c>
      <c r="C932" s="5">
        <v>155</v>
      </c>
      <c r="D932" s="3" t="s">
        <v>12</v>
      </c>
      <c r="E932" s="3">
        <v>0</v>
      </c>
      <c r="F932" s="3">
        <v>0</v>
      </c>
      <c r="G932" s="3">
        <f t="shared" ref="G932:H932" si="930">(E932/378)*100</f>
        <v>0</v>
      </c>
      <c r="H932" s="3">
        <f t="shared" si="930"/>
        <v>0</v>
      </c>
    </row>
    <row r="933" spans="1:8" ht="14.25" customHeight="1" x14ac:dyDescent="0.3">
      <c r="A933" s="4" t="s">
        <v>106</v>
      </c>
      <c r="B933" s="4" t="s">
        <v>107</v>
      </c>
      <c r="C933" s="5">
        <v>160</v>
      </c>
      <c r="D933" s="3" t="s">
        <v>12</v>
      </c>
      <c r="E933" s="3">
        <v>0</v>
      </c>
      <c r="F933" s="3">
        <v>0</v>
      </c>
      <c r="G933" s="3">
        <f t="shared" ref="G933:H933" si="931">(E933/378)*100</f>
        <v>0</v>
      </c>
      <c r="H933" s="3">
        <f t="shared" si="931"/>
        <v>0</v>
      </c>
    </row>
    <row r="934" spans="1:8" ht="14.25" customHeight="1" x14ac:dyDescent="0.3">
      <c r="A934" s="4" t="s">
        <v>106</v>
      </c>
      <c r="B934" s="4" t="s">
        <v>107</v>
      </c>
      <c r="C934" s="5">
        <v>165</v>
      </c>
      <c r="D934" s="3" t="s">
        <v>12</v>
      </c>
      <c r="E934" s="3">
        <v>0</v>
      </c>
      <c r="F934" s="3">
        <v>0</v>
      </c>
      <c r="G934" s="3">
        <f t="shared" ref="G934:H934" si="932">(E934/378)*100</f>
        <v>0</v>
      </c>
      <c r="H934" s="3">
        <f t="shared" si="932"/>
        <v>0</v>
      </c>
    </row>
    <row r="935" spans="1:8" ht="14.25" customHeight="1" x14ac:dyDescent="0.3">
      <c r="A935" s="4" t="s">
        <v>106</v>
      </c>
      <c r="B935" s="4" t="s">
        <v>107</v>
      </c>
      <c r="C935" s="5">
        <v>170</v>
      </c>
      <c r="D935" s="3" t="s">
        <v>12</v>
      </c>
      <c r="E935" s="3">
        <v>0</v>
      </c>
      <c r="F935" s="3">
        <v>0</v>
      </c>
      <c r="G935" s="3">
        <f t="shared" ref="G935:H935" si="933">(E935/378)*100</f>
        <v>0</v>
      </c>
      <c r="H935" s="3">
        <f t="shared" si="933"/>
        <v>0</v>
      </c>
    </row>
    <row r="936" spans="1:8" ht="14.25" customHeight="1" x14ac:dyDescent="0.3">
      <c r="A936" s="4" t="s">
        <v>106</v>
      </c>
      <c r="B936" s="4" t="s">
        <v>107</v>
      </c>
      <c r="C936" s="5">
        <v>175</v>
      </c>
      <c r="D936" s="3" t="s">
        <v>12</v>
      </c>
      <c r="E936" s="3">
        <v>0</v>
      </c>
      <c r="F936" s="3">
        <v>0</v>
      </c>
      <c r="G936" s="3">
        <f t="shared" ref="G936:H936" si="934">(E936/378)*100</f>
        <v>0</v>
      </c>
      <c r="H936" s="3">
        <f t="shared" si="934"/>
        <v>0</v>
      </c>
    </row>
    <row r="937" spans="1:8" ht="14.25" customHeight="1" x14ac:dyDescent="0.3">
      <c r="A937" s="4" t="s">
        <v>106</v>
      </c>
      <c r="B937" s="4" t="s">
        <v>107</v>
      </c>
      <c r="C937" s="5" t="s">
        <v>14</v>
      </c>
      <c r="D937" s="3" t="s">
        <v>12</v>
      </c>
      <c r="E937" s="3">
        <v>0</v>
      </c>
      <c r="F937" s="3">
        <v>0</v>
      </c>
      <c r="G937" s="3">
        <f t="shared" ref="G937:H937" si="935">(E937/378)*100</f>
        <v>0</v>
      </c>
      <c r="H937" s="3">
        <f t="shared" si="935"/>
        <v>0</v>
      </c>
    </row>
    <row r="938" spans="1:8" ht="14.25" customHeight="1" x14ac:dyDescent="0.3">
      <c r="A938" s="4" t="s">
        <v>108</v>
      </c>
      <c r="B938" s="4" t="s">
        <v>109</v>
      </c>
      <c r="C938" s="5">
        <v>5</v>
      </c>
      <c r="D938" s="3" t="s">
        <v>10</v>
      </c>
      <c r="E938" s="3">
        <v>0</v>
      </c>
      <c r="F938" s="3">
        <v>0</v>
      </c>
      <c r="G938" s="3">
        <f t="shared" ref="G938:H938" si="936">(E938/440)*100</f>
        <v>0</v>
      </c>
      <c r="H938" s="3">
        <f t="shared" si="936"/>
        <v>0</v>
      </c>
    </row>
    <row r="939" spans="1:8" ht="14.25" customHeight="1" x14ac:dyDescent="0.3">
      <c r="A939" s="4" t="s">
        <v>108</v>
      </c>
      <c r="B939" s="4" t="s">
        <v>109</v>
      </c>
      <c r="C939" s="5">
        <v>10</v>
      </c>
      <c r="D939" s="3" t="s">
        <v>10</v>
      </c>
      <c r="E939" s="3">
        <v>1</v>
      </c>
      <c r="F939" s="3">
        <v>0</v>
      </c>
      <c r="G939" s="3">
        <f t="shared" ref="G939:H939" si="937">(E939/440)*100</f>
        <v>0.22727272727272727</v>
      </c>
      <c r="H939" s="3">
        <f t="shared" si="937"/>
        <v>0</v>
      </c>
    </row>
    <row r="940" spans="1:8" ht="14.25" customHeight="1" x14ac:dyDescent="0.3">
      <c r="A940" s="4" t="s">
        <v>108</v>
      </c>
      <c r="B940" s="4" t="s">
        <v>109</v>
      </c>
      <c r="C940" s="5">
        <v>15</v>
      </c>
      <c r="D940" s="3" t="s">
        <v>10</v>
      </c>
      <c r="E940" s="3">
        <v>6</v>
      </c>
      <c r="F940" s="3">
        <v>2</v>
      </c>
      <c r="G940" s="3">
        <f t="shared" ref="G940:H940" si="938">(E940/440)*100</f>
        <v>1.3636363636363635</v>
      </c>
      <c r="H940" s="3">
        <f t="shared" si="938"/>
        <v>0.45454545454545453</v>
      </c>
    </row>
    <row r="941" spans="1:8" ht="14.25" customHeight="1" x14ac:dyDescent="0.3">
      <c r="A941" s="4" t="s">
        <v>108</v>
      </c>
      <c r="B941" s="4" t="s">
        <v>109</v>
      </c>
      <c r="C941" s="5">
        <v>20</v>
      </c>
      <c r="D941" s="3" t="s">
        <v>10</v>
      </c>
      <c r="E941" s="3">
        <v>27</v>
      </c>
      <c r="F941" s="3">
        <v>2</v>
      </c>
      <c r="G941" s="3">
        <f t="shared" ref="G941:H941" si="939">(E941/440)*100</f>
        <v>6.1363636363636367</v>
      </c>
      <c r="H941" s="3">
        <f t="shared" si="939"/>
        <v>0.45454545454545453</v>
      </c>
    </row>
    <row r="942" spans="1:8" ht="14.25" customHeight="1" x14ac:dyDescent="0.3">
      <c r="A942" s="4" t="s">
        <v>108</v>
      </c>
      <c r="B942" s="4" t="s">
        <v>109</v>
      </c>
      <c r="C942" s="5">
        <v>25</v>
      </c>
      <c r="D942" s="3" t="s">
        <v>10</v>
      </c>
      <c r="E942" s="3">
        <v>74</v>
      </c>
      <c r="F942" s="3">
        <v>7</v>
      </c>
      <c r="G942" s="3">
        <f t="shared" ref="G942:H942" si="940">(E942/440)*100</f>
        <v>16.818181818181817</v>
      </c>
      <c r="H942" s="3">
        <f t="shared" si="940"/>
        <v>1.5909090909090908</v>
      </c>
    </row>
    <row r="943" spans="1:8" ht="14.25" customHeight="1" x14ac:dyDescent="0.3">
      <c r="A943" s="4" t="s">
        <v>108</v>
      </c>
      <c r="B943" s="4" t="s">
        <v>109</v>
      </c>
      <c r="C943" s="5">
        <v>30</v>
      </c>
      <c r="D943" s="3" t="s">
        <v>10</v>
      </c>
      <c r="E943" s="3">
        <v>75</v>
      </c>
      <c r="F943" s="3">
        <v>0</v>
      </c>
      <c r="G943" s="3">
        <f t="shared" ref="G943:H943" si="941">(E943/440)*100</f>
        <v>17.045454545454543</v>
      </c>
      <c r="H943" s="3">
        <f t="shared" si="941"/>
        <v>0</v>
      </c>
    </row>
    <row r="944" spans="1:8" ht="14.25" customHeight="1" x14ac:dyDescent="0.3">
      <c r="A944" s="4" t="s">
        <v>108</v>
      </c>
      <c r="B944" s="4" t="s">
        <v>109</v>
      </c>
      <c r="C944" s="5">
        <v>35</v>
      </c>
      <c r="D944" s="3" t="s">
        <v>10</v>
      </c>
      <c r="E944" s="3">
        <v>53</v>
      </c>
      <c r="F944" s="3">
        <v>0</v>
      </c>
      <c r="G944" s="3">
        <f t="shared" ref="G944:H944" si="942">(E944/440)*100</f>
        <v>12.045454545454545</v>
      </c>
      <c r="H944" s="3">
        <f t="shared" si="942"/>
        <v>0</v>
      </c>
    </row>
    <row r="945" spans="1:8" ht="14.25" customHeight="1" x14ac:dyDescent="0.3">
      <c r="A945" s="4" t="s">
        <v>108</v>
      </c>
      <c r="B945" s="4" t="s">
        <v>109</v>
      </c>
      <c r="C945" s="5">
        <v>40</v>
      </c>
      <c r="D945" s="3" t="s">
        <v>11</v>
      </c>
      <c r="E945" s="3">
        <v>37</v>
      </c>
      <c r="F945" s="3">
        <v>1</v>
      </c>
      <c r="G945" s="3">
        <f t="shared" ref="G945:H945" si="943">(E945/440)*100</f>
        <v>8.4090909090909083</v>
      </c>
      <c r="H945" s="3">
        <f t="shared" si="943"/>
        <v>0.22727272727272727</v>
      </c>
    </row>
    <row r="946" spans="1:8" ht="14.25" customHeight="1" x14ac:dyDescent="0.3">
      <c r="A946" s="4" t="s">
        <v>108</v>
      </c>
      <c r="B946" s="4" t="s">
        <v>109</v>
      </c>
      <c r="C946" s="5">
        <v>45</v>
      </c>
      <c r="D946" s="3" t="s">
        <v>11</v>
      </c>
      <c r="E946" s="3">
        <v>12</v>
      </c>
      <c r="F946" s="3">
        <v>0</v>
      </c>
      <c r="G946" s="3">
        <f t="shared" ref="G946:H946" si="944">(E946/440)*100</f>
        <v>2.7272727272727271</v>
      </c>
      <c r="H946" s="3">
        <f t="shared" si="944"/>
        <v>0</v>
      </c>
    </row>
    <row r="947" spans="1:8" ht="14.25" customHeight="1" x14ac:dyDescent="0.3">
      <c r="A947" s="4" t="s">
        <v>108</v>
      </c>
      <c r="B947" s="4" t="s">
        <v>109</v>
      </c>
      <c r="C947" s="5">
        <v>50</v>
      </c>
      <c r="D947" s="3" t="s">
        <v>11</v>
      </c>
      <c r="E947" s="3">
        <v>4</v>
      </c>
      <c r="F947" s="3">
        <v>0</v>
      </c>
      <c r="G947" s="3">
        <f t="shared" ref="G947:H947" si="945">(E947/440)*100</f>
        <v>0.90909090909090906</v>
      </c>
      <c r="H947" s="3">
        <f t="shared" si="945"/>
        <v>0</v>
      </c>
    </row>
    <row r="948" spans="1:8" ht="14.25" customHeight="1" x14ac:dyDescent="0.3">
      <c r="A948" s="4" t="s">
        <v>108</v>
      </c>
      <c r="B948" s="4" t="s">
        <v>109</v>
      </c>
      <c r="C948" s="5">
        <v>55</v>
      </c>
      <c r="D948" s="3" t="s">
        <v>11</v>
      </c>
      <c r="E948" s="3">
        <v>5</v>
      </c>
      <c r="F948" s="3">
        <v>0</v>
      </c>
      <c r="G948" s="3">
        <f t="shared" ref="G948:H948" si="946">(E948/440)*100</f>
        <v>1.1363636363636365</v>
      </c>
      <c r="H948" s="3">
        <f t="shared" si="946"/>
        <v>0</v>
      </c>
    </row>
    <row r="949" spans="1:8" ht="14.25" customHeight="1" x14ac:dyDescent="0.3">
      <c r="A949" s="4" t="s">
        <v>108</v>
      </c>
      <c r="B949" s="4" t="s">
        <v>109</v>
      </c>
      <c r="C949" s="5">
        <v>60</v>
      </c>
      <c r="D949" s="3" t="s">
        <v>11</v>
      </c>
      <c r="E949" s="3">
        <v>1</v>
      </c>
      <c r="F949" s="3">
        <v>0</v>
      </c>
      <c r="G949" s="3">
        <f t="shared" ref="G949:H949" si="947">(E949/440)*100</f>
        <v>0.22727272727272727</v>
      </c>
      <c r="H949" s="3">
        <f t="shared" si="947"/>
        <v>0</v>
      </c>
    </row>
    <row r="950" spans="1:8" ht="14.25" customHeight="1" x14ac:dyDescent="0.3">
      <c r="A950" s="4" t="s">
        <v>108</v>
      </c>
      <c r="B950" s="4" t="s">
        <v>109</v>
      </c>
      <c r="C950" s="5">
        <v>65</v>
      </c>
      <c r="D950" s="3" t="s">
        <v>11</v>
      </c>
      <c r="E950" s="3">
        <v>2</v>
      </c>
      <c r="F950" s="3">
        <v>0</v>
      </c>
      <c r="G950" s="3">
        <f t="shared" ref="G950:H950" si="948">(E950/440)*100</f>
        <v>0.45454545454545453</v>
      </c>
      <c r="H950" s="3">
        <f t="shared" si="948"/>
        <v>0</v>
      </c>
    </row>
    <row r="951" spans="1:8" ht="14.25" customHeight="1" x14ac:dyDescent="0.3">
      <c r="A951" s="4" t="s">
        <v>108</v>
      </c>
      <c r="B951" s="4" t="s">
        <v>109</v>
      </c>
      <c r="C951" s="5">
        <v>70</v>
      </c>
      <c r="D951" s="3" t="s">
        <v>11</v>
      </c>
      <c r="E951" s="3">
        <v>4</v>
      </c>
      <c r="F951" s="3">
        <v>1</v>
      </c>
      <c r="G951" s="3">
        <f t="shared" ref="G951:H951" si="949">(E951/440)*100</f>
        <v>0.90909090909090906</v>
      </c>
      <c r="H951" s="3">
        <f t="shared" si="949"/>
        <v>0.22727272727272727</v>
      </c>
    </row>
    <row r="952" spans="1:8" ht="14.25" customHeight="1" x14ac:dyDescent="0.3">
      <c r="A952" s="4" t="s">
        <v>108</v>
      </c>
      <c r="B952" s="4" t="s">
        <v>109</v>
      </c>
      <c r="C952" s="5">
        <v>75</v>
      </c>
      <c r="D952" s="3" t="s">
        <v>11</v>
      </c>
      <c r="E952" s="3">
        <v>12</v>
      </c>
      <c r="F952" s="3">
        <v>1</v>
      </c>
      <c r="G952" s="3">
        <f t="shared" ref="G952:H952" si="950">(E952/440)*100</f>
        <v>2.7272727272727271</v>
      </c>
      <c r="H952" s="3">
        <f t="shared" si="950"/>
        <v>0.22727272727272727</v>
      </c>
    </row>
    <row r="953" spans="1:8" ht="14.25" customHeight="1" x14ac:dyDescent="0.3">
      <c r="A953" s="4" t="s">
        <v>108</v>
      </c>
      <c r="B953" s="4" t="s">
        <v>109</v>
      </c>
      <c r="C953" s="5">
        <v>80</v>
      </c>
      <c r="D953" s="3" t="s">
        <v>12</v>
      </c>
      <c r="E953" s="3">
        <v>15</v>
      </c>
      <c r="F953" s="3">
        <v>0</v>
      </c>
      <c r="G953" s="3">
        <f t="shared" ref="G953:H953" si="951">(E953/440)*100</f>
        <v>3.4090909090909087</v>
      </c>
      <c r="H953" s="3">
        <f t="shared" si="951"/>
        <v>0</v>
      </c>
    </row>
    <row r="954" spans="1:8" ht="14.25" customHeight="1" x14ac:dyDescent="0.3">
      <c r="A954" s="4" t="s">
        <v>108</v>
      </c>
      <c r="B954" s="4" t="s">
        <v>109</v>
      </c>
      <c r="C954" s="5">
        <v>85</v>
      </c>
      <c r="D954" s="3" t="s">
        <v>12</v>
      </c>
      <c r="E954" s="3">
        <v>17</v>
      </c>
      <c r="F954" s="3">
        <v>1</v>
      </c>
      <c r="G954" s="3">
        <f t="shared" ref="G954:H954" si="952">(E954/440)*100</f>
        <v>3.8636363636363633</v>
      </c>
      <c r="H954" s="3">
        <f t="shared" si="952"/>
        <v>0.22727272727272727</v>
      </c>
    </row>
    <row r="955" spans="1:8" ht="14.25" customHeight="1" x14ac:dyDescent="0.3">
      <c r="A955" s="4" t="s">
        <v>108</v>
      </c>
      <c r="B955" s="4" t="s">
        <v>109</v>
      </c>
      <c r="C955" s="5">
        <v>90</v>
      </c>
      <c r="D955" s="3" t="s">
        <v>12</v>
      </c>
      <c r="E955" s="3">
        <v>20</v>
      </c>
      <c r="F955" s="3">
        <v>0</v>
      </c>
      <c r="G955" s="3">
        <f t="shared" ref="G955:H955" si="953">(E955/440)*100</f>
        <v>4.5454545454545459</v>
      </c>
      <c r="H955" s="3">
        <f t="shared" si="953"/>
        <v>0</v>
      </c>
    </row>
    <row r="956" spans="1:8" ht="14.25" customHeight="1" x14ac:dyDescent="0.3">
      <c r="A956" s="4" t="s">
        <v>108</v>
      </c>
      <c r="B956" s="4" t="s">
        <v>109</v>
      </c>
      <c r="C956" s="5">
        <v>95</v>
      </c>
      <c r="D956" s="3" t="s">
        <v>12</v>
      </c>
      <c r="E956" s="3">
        <v>14</v>
      </c>
      <c r="F956" s="3">
        <v>1</v>
      </c>
      <c r="G956" s="3">
        <f t="shared" ref="G956:H956" si="954">(E956/440)*100</f>
        <v>3.1818181818181817</v>
      </c>
      <c r="H956" s="3">
        <f t="shared" si="954"/>
        <v>0.22727272727272727</v>
      </c>
    </row>
    <row r="957" spans="1:8" ht="14.25" customHeight="1" x14ac:dyDescent="0.3">
      <c r="A957" s="4" t="s">
        <v>108</v>
      </c>
      <c r="B957" s="4" t="s">
        <v>109</v>
      </c>
      <c r="C957" s="5">
        <v>100</v>
      </c>
      <c r="D957" s="3" t="s">
        <v>12</v>
      </c>
      <c r="E957" s="3">
        <v>16</v>
      </c>
      <c r="F957" s="3">
        <v>1</v>
      </c>
      <c r="G957" s="3">
        <f t="shared" ref="G957:H957" si="955">(E957/440)*100</f>
        <v>3.6363636363636362</v>
      </c>
      <c r="H957" s="3">
        <f t="shared" si="955"/>
        <v>0.22727272727272727</v>
      </c>
    </row>
    <row r="958" spans="1:8" ht="14.25" customHeight="1" x14ac:dyDescent="0.3">
      <c r="A958" s="4" t="s">
        <v>108</v>
      </c>
      <c r="B958" s="4" t="s">
        <v>109</v>
      </c>
      <c r="C958" s="5">
        <v>105</v>
      </c>
      <c r="D958" s="3" t="s">
        <v>12</v>
      </c>
      <c r="E958" s="3">
        <v>8</v>
      </c>
      <c r="F958" s="3">
        <v>1</v>
      </c>
      <c r="G958" s="3">
        <f t="shared" ref="G958:H958" si="956">(E958/440)*100</f>
        <v>1.8181818181818181</v>
      </c>
      <c r="H958" s="3">
        <f t="shared" si="956"/>
        <v>0.22727272727272727</v>
      </c>
    </row>
    <row r="959" spans="1:8" ht="14.25" customHeight="1" x14ac:dyDescent="0.3">
      <c r="A959" s="4" t="s">
        <v>108</v>
      </c>
      <c r="B959" s="4" t="s">
        <v>109</v>
      </c>
      <c r="C959" s="5">
        <v>110</v>
      </c>
      <c r="D959" s="3" t="s">
        <v>12</v>
      </c>
      <c r="E959" s="3">
        <v>7</v>
      </c>
      <c r="F959" s="3">
        <v>1</v>
      </c>
      <c r="G959" s="3">
        <f t="shared" ref="G959:H959" si="957">(E959/440)*100</f>
        <v>1.5909090909090908</v>
      </c>
      <c r="H959" s="3">
        <f t="shared" si="957"/>
        <v>0.22727272727272727</v>
      </c>
    </row>
    <row r="960" spans="1:8" ht="14.25" customHeight="1" x14ac:dyDescent="0.3">
      <c r="A960" s="4" t="s">
        <v>108</v>
      </c>
      <c r="B960" s="4" t="s">
        <v>109</v>
      </c>
      <c r="C960" s="5">
        <v>115</v>
      </c>
      <c r="D960" s="3" t="s">
        <v>12</v>
      </c>
      <c r="E960" s="3">
        <v>2</v>
      </c>
      <c r="F960" s="3">
        <v>0</v>
      </c>
      <c r="G960" s="3">
        <f t="shared" ref="G960:H960" si="958">(E960/440)*100</f>
        <v>0.45454545454545453</v>
      </c>
      <c r="H960" s="3">
        <f t="shared" si="958"/>
        <v>0</v>
      </c>
    </row>
    <row r="961" spans="1:8" ht="14.25" customHeight="1" x14ac:dyDescent="0.3">
      <c r="A961" s="4" t="s">
        <v>108</v>
      </c>
      <c r="B961" s="4" t="s">
        <v>109</v>
      </c>
      <c r="C961" s="5">
        <v>120</v>
      </c>
      <c r="D961" s="3" t="s">
        <v>12</v>
      </c>
      <c r="E961" s="3">
        <v>5</v>
      </c>
      <c r="F961" s="3">
        <v>0</v>
      </c>
      <c r="G961" s="3">
        <f t="shared" ref="G961:H961" si="959">(E961/440)*100</f>
        <v>1.1363636363636365</v>
      </c>
      <c r="H961" s="3">
        <f t="shared" si="959"/>
        <v>0</v>
      </c>
    </row>
    <row r="962" spans="1:8" ht="14.25" customHeight="1" x14ac:dyDescent="0.3">
      <c r="A962" s="4" t="s">
        <v>108</v>
      </c>
      <c r="B962" s="4" t="s">
        <v>109</v>
      </c>
      <c r="C962" s="5">
        <v>125</v>
      </c>
      <c r="D962" s="3" t="s">
        <v>12</v>
      </c>
      <c r="E962" s="3">
        <v>0</v>
      </c>
      <c r="F962" s="3">
        <v>0</v>
      </c>
      <c r="G962" s="3">
        <f t="shared" ref="G962:H962" si="960">(E962/440)*100</f>
        <v>0</v>
      </c>
      <c r="H962" s="3">
        <f t="shared" si="960"/>
        <v>0</v>
      </c>
    </row>
    <row r="963" spans="1:8" ht="14.25" customHeight="1" x14ac:dyDescent="0.3">
      <c r="A963" s="4" t="s">
        <v>108</v>
      </c>
      <c r="B963" s="4" t="s">
        <v>109</v>
      </c>
      <c r="C963" s="5">
        <v>130</v>
      </c>
      <c r="D963" s="3" t="s">
        <v>12</v>
      </c>
      <c r="E963" s="3">
        <v>1</v>
      </c>
      <c r="F963" s="3">
        <v>0</v>
      </c>
      <c r="G963" s="3">
        <f t="shared" ref="G963:H963" si="961">(E963/440)*100</f>
        <v>0.22727272727272727</v>
      </c>
      <c r="H963" s="3">
        <f t="shared" si="961"/>
        <v>0</v>
      </c>
    </row>
    <row r="964" spans="1:8" ht="14.25" customHeight="1" x14ac:dyDescent="0.3">
      <c r="A964" s="4" t="s">
        <v>108</v>
      </c>
      <c r="B964" s="4" t="s">
        <v>109</v>
      </c>
      <c r="C964" s="5">
        <v>135</v>
      </c>
      <c r="D964" s="3" t="s">
        <v>12</v>
      </c>
      <c r="E964" s="3">
        <v>1</v>
      </c>
      <c r="F964" s="3">
        <v>0</v>
      </c>
      <c r="G964" s="3">
        <f t="shared" ref="G964:H964" si="962">(E964/440)*100</f>
        <v>0.22727272727272727</v>
      </c>
      <c r="H964" s="3">
        <f t="shared" si="962"/>
        <v>0</v>
      </c>
    </row>
    <row r="965" spans="1:8" ht="14.25" customHeight="1" x14ac:dyDescent="0.3">
      <c r="A965" s="4" t="s">
        <v>108</v>
      </c>
      <c r="B965" s="4" t="s">
        <v>109</v>
      </c>
      <c r="C965" s="5">
        <v>140</v>
      </c>
      <c r="D965" s="3" t="s">
        <v>12</v>
      </c>
      <c r="E965" s="3">
        <v>0</v>
      </c>
      <c r="F965" s="3">
        <v>1</v>
      </c>
      <c r="G965" s="3">
        <f t="shared" ref="G965:H965" si="963">(E965/440)*100</f>
        <v>0</v>
      </c>
      <c r="H965" s="3">
        <f t="shared" si="963"/>
        <v>0.22727272727272727</v>
      </c>
    </row>
    <row r="966" spans="1:8" ht="14.25" customHeight="1" x14ac:dyDescent="0.3">
      <c r="A966" s="4" t="s">
        <v>108</v>
      </c>
      <c r="B966" s="4" t="s">
        <v>109</v>
      </c>
      <c r="C966" s="5">
        <v>145</v>
      </c>
      <c r="D966" s="3" t="s">
        <v>12</v>
      </c>
      <c r="E966" s="3">
        <v>1</v>
      </c>
      <c r="F966" s="3">
        <v>0</v>
      </c>
      <c r="G966" s="3">
        <f t="shared" ref="G966:H966" si="964">(E966/440)*100</f>
        <v>0.22727272727272727</v>
      </c>
      <c r="H966" s="3">
        <f t="shared" si="964"/>
        <v>0</v>
      </c>
    </row>
    <row r="967" spans="1:8" ht="14.25" customHeight="1" x14ac:dyDescent="0.3">
      <c r="A967" s="4" t="s">
        <v>108</v>
      </c>
      <c r="B967" s="4" t="s">
        <v>109</v>
      </c>
      <c r="C967" s="5">
        <v>150</v>
      </c>
      <c r="D967" s="3" t="s">
        <v>12</v>
      </c>
      <c r="E967" s="3">
        <v>0</v>
      </c>
      <c r="F967" s="3">
        <v>0</v>
      </c>
      <c r="G967" s="3">
        <f t="shared" ref="G967:H967" si="965">(E967/440)*100</f>
        <v>0</v>
      </c>
      <c r="H967" s="3">
        <f t="shared" si="965"/>
        <v>0</v>
      </c>
    </row>
    <row r="968" spans="1:8" ht="14.25" customHeight="1" x14ac:dyDescent="0.3">
      <c r="A968" s="4" t="s">
        <v>108</v>
      </c>
      <c r="B968" s="4" t="s">
        <v>109</v>
      </c>
      <c r="C968" s="5">
        <v>155</v>
      </c>
      <c r="D968" s="3" t="s">
        <v>12</v>
      </c>
      <c r="E968" s="3">
        <v>0</v>
      </c>
      <c r="F968" s="3">
        <v>0</v>
      </c>
      <c r="G968" s="3">
        <f t="shared" ref="G968:H968" si="966">(E968/440)*100</f>
        <v>0</v>
      </c>
      <c r="H968" s="3">
        <f t="shared" si="966"/>
        <v>0</v>
      </c>
    </row>
    <row r="969" spans="1:8" ht="14.25" customHeight="1" x14ac:dyDescent="0.3">
      <c r="A969" s="4" t="s">
        <v>108</v>
      </c>
      <c r="B969" s="4" t="s">
        <v>109</v>
      </c>
      <c r="C969" s="5">
        <v>160</v>
      </c>
      <c r="D969" s="3" t="s">
        <v>12</v>
      </c>
      <c r="E969" s="3">
        <v>0</v>
      </c>
      <c r="F969" s="3">
        <v>0</v>
      </c>
      <c r="G969" s="3">
        <f t="shared" ref="G969:H969" si="967">(E969/440)*100</f>
        <v>0</v>
      </c>
      <c r="H969" s="3">
        <f t="shared" si="967"/>
        <v>0</v>
      </c>
    </row>
    <row r="970" spans="1:8" ht="14.25" customHeight="1" x14ac:dyDescent="0.3">
      <c r="A970" s="4" t="s">
        <v>108</v>
      </c>
      <c r="B970" s="4" t="s">
        <v>109</v>
      </c>
      <c r="C970" s="5">
        <v>165</v>
      </c>
      <c r="D970" s="3" t="s">
        <v>12</v>
      </c>
      <c r="E970" s="3">
        <v>0</v>
      </c>
      <c r="F970" s="3">
        <v>0</v>
      </c>
      <c r="G970" s="3">
        <f t="shared" ref="G970:H970" si="968">(E970/440)*100</f>
        <v>0</v>
      </c>
      <c r="H970" s="3">
        <f t="shared" si="968"/>
        <v>0</v>
      </c>
    </row>
    <row r="971" spans="1:8" ht="14.25" customHeight="1" x14ac:dyDescent="0.3">
      <c r="A971" s="4" t="s">
        <v>108</v>
      </c>
      <c r="B971" s="4" t="s">
        <v>109</v>
      </c>
      <c r="C971" s="5">
        <v>170</v>
      </c>
      <c r="D971" s="3" t="s">
        <v>12</v>
      </c>
      <c r="E971" s="3">
        <v>0</v>
      </c>
      <c r="F971" s="3">
        <v>0</v>
      </c>
      <c r="G971" s="3">
        <f t="shared" ref="G971:H971" si="969">(E971/440)*100</f>
        <v>0</v>
      </c>
      <c r="H971" s="3">
        <f t="shared" si="969"/>
        <v>0</v>
      </c>
    </row>
    <row r="972" spans="1:8" ht="14.25" customHeight="1" x14ac:dyDescent="0.3">
      <c r="A972" s="4" t="s">
        <v>108</v>
      </c>
      <c r="B972" s="4" t="s">
        <v>109</v>
      </c>
      <c r="C972" s="5">
        <v>175</v>
      </c>
      <c r="D972" s="3" t="s">
        <v>12</v>
      </c>
      <c r="E972" s="3">
        <v>0</v>
      </c>
      <c r="F972" s="3">
        <v>0</v>
      </c>
      <c r="G972" s="3">
        <f t="shared" ref="G972:H972" si="970">(E972/440)*100</f>
        <v>0</v>
      </c>
      <c r="H972" s="3">
        <f t="shared" si="970"/>
        <v>0</v>
      </c>
    </row>
    <row r="973" spans="1:8" ht="14.25" customHeight="1" x14ac:dyDescent="0.3">
      <c r="A973" s="4" t="s">
        <v>108</v>
      </c>
      <c r="B973" s="4" t="s">
        <v>109</v>
      </c>
      <c r="C973" s="5" t="s">
        <v>14</v>
      </c>
      <c r="D973" s="3" t="s">
        <v>12</v>
      </c>
      <c r="E973" s="3">
        <v>0</v>
      </c>
      <c r="F973" s="3">
        <v>0</v>
      </c>
      <c r="G973" s="3">
        <f t="shared" ref="G973:H973" si="971">(E973/440)*100</f>
        <v>0</v>
      </c>
      <c r="H973" s="3">
        <f t="shared" si="971"/>
        <v>0</v>
      </c>
    </row>
    <row r="974" spans="1:8" ht="14.25" customHeight="1" x14ac:dyDescent="0.3">
      <c r="A974" s="4" t="s">
        <v>110</v>
      </c>
      <c r="B974" s="4" t="s">
        <v>111</v>
      </c>
      <c r="C974" s="5">
        <v>5</v>
      </c>
      <c r="D974" s="3" t="s">
        <v>10</v>
      </c>
      <c r="E974" s="3">
        <v>0</v>
      </c>
      <c r="F974" s="3">
        <v>0</v>
      </c>
      <c r="G974" s="3">
        <f t="shared" ref="G974:H974" si="972">(E974/446)*100</f>
        <v>0</v>
      </c>
      <c r="H974" s="3">
        <f t="shared" si="972"/>
        <v>0</v>
      </c>
    </row>
    <row r="975" spans="1:8" ht="14.25" customHeight="1" x14ac:dyDescent="0.3">
      <c r="A975" s="4" t="s">
        <v>110</v>
      </c>
      <c r="B975" s="4" t="s">
        <v>111</v>
      </c>
      <c r="C975" s="5">
        <v>10</v>
      </c>
      <c r="D975" s="3" t="s">
        <v>10</v>
      </c>
      <c r="E975" s="3">
        <v>1</v>
      </c>
      <c r="F975" s="3">
        <v>0</v>
      </c>
      <c r="G975" s="3">
        <f t="shared" ref="G975:H975" si="973">(E975/446)*100</f>
        <v>0.22421524663677131</v>
      </c>
      <c r="H975" s="3">
        <f t="shared" si="973"/>
        <v>0</v>
      </c>
    </row>
    <row r="976" spans="1:8" ht="14.25" customHeight="1" x14ac:dyDescent="0.3">
      <c r="A976" s="4" t="s">
        <v>110</v>
      </c>
      <c r="B976" s="4" t="s">
        <v>111</v>
      </c>
      <c r="C976" s="5">
        <v>15</v>
      </c>
      <c r="D976" s="3" t="s">
        <v>10</v>
      </c>
      <c r="E976" s="3">
        <v>17</v>
      </c>
      <c r="F976" s="3">
        <v>0</v>
      </c>
      <c r="G976" s="3">
        <f t="shared" ref="G976:H976" si="974">(E976/446)*100</f>
        <v>3.811659192825112</v>
      </c>
      <c r="H976" s="3">
        <f t="shared" si="974"/>
        <v>0</v>
      </c>
    </row>
    <row r="977" spans="1:8" ht="14.25" customHeight="1" x14ac:dyDescent="0.3">
      <c r="A977" s="4" t="s">
        <v>110</v>
      </c>
      <c r="B977" s="4" t="s">
        <v>111</v>
      </c>
      <c r="C977" s="5">
        <v>20</v>
      </c>
      <c r="D977" s="3" t="s">
        <v>10</v>
      </c>
      <c r="E977" s="3">
        <v>34</v>
      </c>
      <c r="F977" s="3">
        <v>3</v>
      </c>
      <c r="G977" s="3">
        <f t="shared" ref="G977:H977" si="975">(E977/446)*100</f>
        <v>7.623318385650224</v>
      </c>
      <c r="H977" s="3">
        <f t="shared" si="975"/>
        <v>0.67264573991031396</v>
      </c>
    </row>
    <row r="978" spans="1:8" ht="14.25" customHeight="1" x14ac:dyDescent="0.3">
      <c r="A978" s="4" t="s">
        <v>110</v>
      </c>
      <c r="B978" s="4" t="s">
        <v>111</v>
      </c>
      <c r="C978" s="5">
        <v>25</v>
      </c>
      <c r="D978" s="3" t="s">
        <v>10</v>
      </c>
      <c r="E978" s="3">
        <v>89</v>
      </c>
      <c r="F978" s="3">
        <v>2</v>
      </c>
      <c r="G978" s="3">
        <f t="shared" ref="G978:H978" si="976">(E978/446)*100</f>
        <v>19.955156950672645</v>
      </c>
      <c r="H978" s="3">
        <f t="shared" si="976"/>
        <v>0.44843049327354262</v>
      </c>
    </row>
    <row r="979" spans="1:8" ht="14.25" customHeight="1" x14ac:dyDescent="0.3">
      <c r="A979" s="4" t="s">
        <v>110</v>
      </c>
      <c r="B979" s="4" t="s">
        <v>111</v>
      </c>
      <c r="C979" s="5">
        <v>30</v>
      </c>
      <c r="D979" s="3" t="s">
        <v>10</v>
      </c>
      <c r="E979" s="3">
        <v>62</v>
      </c>
      <c r="F979" s="3">
        <v>0</v>
      </c>
      <c r="G979" s="3">
        <f t="shared" ref="G979:H979" si="977">(E979/446)*100</f>
        <v>13.901345291479823</v>
      </c>
      <c r="H979" s="3">
        <f t="shared" si="977"/>
        <v>0</v>
      </c>
    </row>
    <row r="980" spans="1:8" ht="14.25" customHeight="1" x14ac:dyDescent="0.3">
      <c r="A980" s="4" t="s">
        <v>110</v>
      </c>
      <c r="B980" s="4" t="s">
        <v>111</v>
      </c>
      <c r="C980" s="5">
        <v>35</v>
      </c>
      <c r="D980" s="3" t="s">
        <v>10</v>
      </c>
      <c r="E980" s="3">
        <v>44</v>
      </c>
      <c r="F980" s="3">
        <v>1</v>
      </c>
      <c r="G980" s="3">
        <f t="shared" ref="G980:H980" si="978">(E980/446)*100</f>
        <v>9.8654708520179373</v>
      </c>
      <c r="H980" s="3">
        <f t="shared" si="978"/>
        <v>0.22421524663677131</v>
      </c>
    </row>
    <row r="981" spans="1:8" ht="14.25" customHeight="1" x14ac:dyDescent="0.3">
      <c r="A981" s="4" t="s">
        <v>110</v>
      </c>
      <c r="B981" s="4" t="s">
        <v>111</v>
      </c>
      <c r="C981" s="5">
        <v>40</v>
      </c>
      <c r="D981" s="3" t="s">
        <v>11</v>
      </c>
      <c r="E981" s="3">
        <v>25</v>
      </c>
      <c r="F981" s="3">
        <v>0</v>
      </c>
      <c r="G981" s="3">
        <f t="shared" ref="G981:H981" si="979">(E981/446)*100</f>
        <v>5.6053811659192831</v>
      </c>
      <c r="H981" s="3">
        <f t="shared" si="979"/>
        <v>0</v>
      </c>
    </row>
    <row r="982" spans="1:8" ht="14.25" customHeight="1" x14ac:dyDescent="0.3">
      <c r="A982" s="4" t="s">
        <v>110</v>
      </c>
      <c r="B982" s="4" t="s">
        <v>111</v>
      </c>
      <c r="C982" s="5">
        <v>45</v>
      </c>
      <c r="D982" s="3" t="s">
        <v>11</v>
      </c>
      <c r="E982" s="3">
        <v>5</v>
      </c>
      <c r="F982" s="3">
        <v>0</v>
      </c>
      <c r="G982" s="3">
        <f t="shared" ref="G982:H982" si="980">(E982/446)*100</f>
        <v>1.1210762331838564</v>
      </c>
      <c r="H982" s="3">
        <f t="shared" si="980"/>
        <v>0</v>
      </c>
    </row>
    <row r="983" spans="1:8" ht="14.25" customHeight="1" x14ac:dyDescent="0.3">
      <c r="A983" s="4" t="s">
        <v>110</v>
      </c>
      <c r="B983" s="4" t="s">
        <v>111</v>
      </c>
      <c r="C983" s="5">
        <v>50</v>
      </c>
      <c r="D983" s="3" t="s">
        <v>11</v>
      </c>
      <c r="E983" s="3">
        <v>5</v>
      </c>
      <c r="F983" s="3">
        <v>0</v>
      </c>
      <c r="G983" s="3">
        <f t="shared" ref="G983:H983" si="981">(E983/446)*100</f>
        <v>1.1210762331838564</v>
      </c>
      <c r="H983" s="3">
        <f t="shared" si="981"/>
        <v>0</v>
      </c>
    </row>
    <row r="984" spans="1:8" ht="14.25" customHeight="1" x14ac:dyDescent="0.3">
      <c r="A984" s="4" t="s">
        <v>110</v>
      </c>
      <c r="B984" s="4" t="s">
        <v>111</v>
      </c>
      <c r="C984" s="5">
        <v>55</v>
      </c>
      <c r="D984" s="3" t="s">
        <v>11</v>
      </c>
      <c r="E984" s="3">
        <v>2</v>
      </c>
      <c r="F984" s="3">
        <v>1</v>
      </c>
      <c r="G984" s="3">
        <f t="shared" ref="G984:H984" si="982">(E984/446)*100</f>
        <v>0.44843049327354262</v>
      </c>
      <c r="H984" s="3">
        <f t="shared" si="982"/>
        <v>0.22421524663677131</v>
      </c>
    </row>
    <row r="985" spans="1:8" ht="14.25" customHeight="1" x14ac:dyDescent="0.3">
      <c r="A985" s="4" t="s">
        <v>110</v>
      </c>
      <c r="B985" s="4" t="s">
        <v>111</v>
      </c>
      <c r="C985" s="5">
        <v>60</v>
      </c>
      <c r="D985" s="3" t="s">
        <v>11</v>
      </c>
      <c r="E985" s="3">
        <v>4</v>
      </c>
      <c r="F985" s="3">
        <v>1</v>
      </c>
      <c r="G985" s="3">
        <f t="shared" ref="G985:H985" si="983">(E985/446)*100</f>
        <v>0.89686098654708524</v>
      </c>
      <c r="H985" s="3">
        <f t="shared" si="983"/>
        <v>0.22421524663677131</v>
      </c>
    </row>
    <row r="986" spans="1:8" ht="14.25" customHeight="1" x14ac:dyDescent="0.3">
      <c r="A986" s="4" t="s">
        <v>110</v>
      </c>
      <c r="B986" s="4" t="s">
        <v>111</v>
      </c>
      <c r="C986" s="5">
        <v>65</v>
      </c>
      <c r="D986" s="3" t="s">
        <v>11</v>
      </c>
      <c r="E986" s="3">
        <v>10</v>
      </c>
      <c r="F986" s="3">
        <v>1</v>
      </c>
      <c r="G986" s="3">
        <f t="shared" ref="G986:H986" si="984">(E986/446)*100</f>
        <v>2.2421524663677128</v>
      </c>
      <c r="H986" s="3">
        <f t="shared" si="984"/>
        <v>0.22421524663677131</v>
      </c>
    </row>
    <row r="987" spans="1:8" ht="14.25" customHeight="1" x14ac:dyDescent="0.3">
      <c r="A987" s="4" t="s">
        <v>110</v>
      </c>
      <c r="B987" s="4" t="s">
        <v>111</v>
      </c>
      <c r="C987" s="5">
        <v>70</v>
      </c>
      <c r="D987" s="3" t="s">
        <v>11</v>
      </c>
      <c r="E987" s="3">
        <v>7</v>
      </c>
      <c r="F987" s="3">
        <v>3</v>
      </c>
      <c r="G987" s="3">
        <f t="shared" ref="G987:H987" si="985">(E987/446)*100</f>
        <v>1.5695067264573992</v>
      </c>
      <c r="H987" s="3">
        <f t="shared" si="985"/>
        <v>0.67264573991031396</v>
      </c>
    </row>
    <row r="988" spans="1:8" ht="14.25" customHeight="1" x14ac:dyDescent="0.3">
      <c r="A988" s="4" t="s">
        <v>110</v>
      </c>
      <c r="B988" s="4" t="s">
        <v>111</v>
      </c>
      <c r="C988" s="5">
        <v>75</v>
      </c>
      <c r="D988" s="3" t="s">
        <v>11</v>
      </c>
      <c r="E988" s="3">
        <v>14</v>
      </c>
      <c r="F988" s="3">
        <v>1</v>
      </c>
      <c r="G988" s="3">
        <f t="shared" ref="G988:H988" si="986">(E988/446)*100</f>
        <v>3.1390134529147984</v>
      </c>
      <c r="H988" s="3">
        <f t="shared" si="986"/>
        <v>0.22421524663677131</v>
      </c>
    </row>
    <row r="989" spans="1:8" ht="14.25" customHeight="1" x14ac:dyDescent="0.3">
      <c r="A989" s="4" t="s">
        <v>110</v>
      </c>
      <c r="B989" s="4" t="s">
        <v>111</v>
      </c>
      <c r="C989" s="5">
        <v>80</v>
      </c>
      <c r="D989" s="3" t="s">
        <v>12</v>
      </c>
      <c r="E989" s="3">
        <v>12</v>
      </c>
      <c r="F989" s="3">
        <v>0</v>
      </c>
      <c r="G989" s="3">
        <f t="shared" ref="G989:H989" si="987">(E989/446)*100</f>
        <v>2.6905829596412558</v>
      </c>
      <c r="H989" s="3">
        <f t="shared" si="987"/>
        <v>0</v>
      </c>
    </row>
    <row r="990" spans="1:8" ht="14.25" customHeight="1" x14ac:dyDescent="0.3">
      <c r="A990" s="4" t="s">
        <v>110</v>
      </c>
      <c r="B990" s="4" t="s">
        <v>111</v>
      </c>
      <c r="C990" s="5">
        <v>85</v>
      </c>
      <c r="D990" s="3" t="s">
        <v>12</v>
      </c>
      <c r="E990" s="3">
        <v>23</v>
      </c>
      <c r="F990" s="3">
        <v>2</v>
      </c>
      <c r="G990" s="3">
        <f t="shared" ref="G990:H990" si="988">(E990/446)*100</f>
        <v>5.1569506726457401</v>
      </c>
      <c r="H990" s="3">
        <f t="shared" si="988"/>
        <v>0.44843049327354262</v>
      </c>
    </row>
    <row r="991" spans="1:8" ht="14.25" customHeight="1" x14ac:dyDescent="0.3">
      <c r="A991" s="4" t="s">
        <v>110</v>
      </c>
      <c r="B991" s="4" t="s">
        <v>111</v>
      </c>
      <c r="C991" s="5">
        <v>90</v>
      </c>
      <c r="D991" s="3" t="s">
        <v>12</v>
      </c>
      <c r="E991" s="3">
        <v>20</v>
      </c>
      <c r="F991" s="3">
        <v>2</v>
      </c>
      <c r="G991" s="3">
        <f t="shared" ref="G991:H991" si="989">(E991/446)*100</f>
        <v>4.4843049327354256</v>
      </c>
      <c r="H991" s="3">
        <f t="shared" si="989"/>
        <v>0.44843049327354262</v>
      </c>
    </row>
    <row r="992" spans="1:8" ht="14.25" customHeight="1" x14ac:dyDescent="0.3">
      <c r="A992" s="4" t="s">
        <v>110</v>
      </c>
      <c r="B992" s="4" t="s">
        <v>111</v>
      </c>
      <c r="C992" s="5">
        <v>95</v>
      </c>
      <c r="D992" s="3" t="s">
        <v>12</v>
      </c>
      <c r="E992" s="3">
        <v>22</v>
      </c>
      <c r="F992" s="3">
        <v>1</v>
      </c>
      <c r="G992" s="3">
        <f t="shared" ref="G992:H992" si="990">(E992/446)*100</f>
        <v>4.9327354260089686</v>
      </c>
      <c r="H992" s="3">
        <f t="shared" si="990"/>
        <v>0.22421524663677131</v>
      </c>
    </row>
    <row r="993" spans="1:8" ht="14.25" customHeight="1" x14ac:dyDescent="0.3">
      <c r="A993" s="4" t="s">
        <v>110</v>
      </c>
      <c r="B993" s="4" t="s">
        <v>111</v>
      </c>
      <c r="C993" s="5">
        <v>100</v>
      </c>
      <c r="D993" s="3" t="s">
        <v>12</v>
      </c>
      <c r="E993" s="3">
        <v>17</v>
      </c>
      <c r="F993" s="3">
        <v>0</v>
      </c>
      <c r="G993" s="3">
        <f t="shared" ref="G993:H993" si="991">(E993/446)*100</f>
        <v>3.811659192825112</v>
      </c>
      <c r="H993" s="3">
        <f t="shared" si="991"/>
        <v>0</v>
      </c>
    </row>
    <row r="994" spans="1:8" ht="14.25" customHeight="1" x14ac:dyDescent="0.3">
      <c r="A994" s="4" t="s">
        <v>110</v>
      </c>
      <c r="B994" s="4" t="s">
        <v>111</v>
      </c>
      <c r="C994" s="5">
        <v>105</v>
      </c>
      <c r="D994" s="3" t="s">
        <v>12</v>
      </c>
      <c r="E994" s="3">
        <v>3</v>
      </c>
      <c r="F994" s="3">
        <v>1</v>
      </c>
      <c r="G994" s="3">
        <f t="shared" ref="G994:H994" si="992">(E994/446)*100</f>
        <v>0.67264573991031396</v>
      </c>
      <c r="H994" s="3">
        <f t="shared" si="992"/>
        <v>0.22421524663677131</v>
      </c>
    </row>
    <row r="995" spans="1:8" ht="14.25" customHeight="1" x14ac:dyDescent="0.3">
      <c r="A995" s="4" t="s">
        <v>110</v>
      </c>
      <c r="B995" s="4" t="s">
        <v>111</v>
      </c>
      <c r="C995" s="5">
        <v>110</v>
      </c>
      <c r="D995" s="3" t="s">
        <v>12</v>
      </c>
      <c r="E995" s="3">
        <v>3</v>
      </c>
      <c r="F995" s="3">
        <v>2</v>
      </c>
      <c r="G995" s="3">
        <f t="shared" ref="G995:H995" si="993">(E995/446)*100</f>
        <v>0.67264573991031396</v>
      </c>
      <c r="H995" s="3">
        <f t="shared" si="993"/>
        <v>0.44843049327354262</v>
      </c>
    </row>
    <row r="996" spans="1:8" ht="14.25" customHeight="1" x14ac:dyDescent="0.3">
      <c r="A996" s="4" t="s">
        <v>110</v>
      </c>
      <c r="B996" s="4" t="s">
        <v>111</v>
      </c>
      <c r="C996" s="5">
        <v>115</v>
      </c>
      <c r="D996" s="3" t="s">
        <v>12</v>
      </c>
      <c r="E996" s="3">
        <v>1</v>
      </c>
      <c r="F996" s="3">
        <v>0</v>
      </c>
      <c r="G996" s="3">
        <f t="shared" ref="G996:H996" si="994">(E996/446)*100</f>
        <v>0.22421524663677131</v>
      </c>
      <c r="H996" s="3">
        <f t="shared" si="994"/>
        <v>0</v>
      </c>
    </row>
    <row r="997" spans="1:8" ht="14.25" customHeight="1" x14ac:dyDescent="0.3">
      <c r="A997" s="4" t="s">
        <v>110</v>
      </c>
      <c r="B997" s="4" t="s">
        <v>111</v>
      </c>
      <c r="C997" s="5">
        <v>120</v>
      </c>
      <c r="D997" s="3" t="s">
        <v>12</v>
      </c>
      <c r="E997" s="3">
        <v>4</v>
      </c>
      <c r="F997" s="3">
        <v>0</v>
      </c>
      <c r="G997" s="3">
        <f t="shared" ref="G997:H997" si="995">(E997/446)*100</f>
        <v>0.89686098654708524</v>
      </c>
      <c r="H997" s="3">
        <f t="shared" si="995"/>
        <v>0</v>
      </c>
    </row>
    <row r="998" spans="1:8" ht="14.25" customHeight="1" x14ac:dyDescent="0.3">
      <c r="A998" s="4" t="s">
        <v>110</v>
      </c>
      <c r="B998" s="4" t="s">
        <v>111</v>
      </c>
      <c r="C998" s="5">
        <v>125</v>
      </c>
      <c r="D998" s="3" t="s">
        <v>12</v>
      </c>
      <c r="E998" s="3">
        <v>0</v>
      </c>
      <c r="F998" s="3">
        <v>0</v>
      </c>
      <c r="G998" s="3">
        <f t="shared" ref="G998:H998" si="996">(E998/446)*100</f>
        <v>0</v>
      </c>
      <c r="H998" s="3">
        <f t="shared" si="996"/>
        <v>0</v>
      </c>
    </row>
    <row r="999" spans="1:8" ht="14.25" customHeight="1" x14ac:dyDescent="0.3">
      <c r="A999" s="4" t="s">
        <v>110</v>
      </c>
      <c r="B999" s="4" t="s">
        <v>111</v>
      </c>
      <c r="C999" s="5">
        <v>130</v>
      </c>
      <c r="D999" s="3" t="s">
        <v>12</v>
      </c>
      <c r="E999" s="3">
        <v>0</v>
      </c>
      <c r="F999" s="3">
        <v>0</v>
      </c>
      <c r="G999" s="3">
        <f t="shared" ref="G999:H999" si="997">(E999/446)*100</f>
        <v>0</v>
      </c>
      <c r="H999" s="3">
        <f t="shared" si="997"/>
        <v>0</v>
      </c>
    </row>
    <row r="1000" spans="1:8" ht="14.25" customHeight="1" x14ac:dyDescent="0.3">
      <c r="A1000" s="4" t="s">
        <v>110</v>
      </c>
      <c r="B1000" s="4" t="s">
        <v>111</v>
      </c>
      <c r="C1000" s="5">
        <v>135</v>
      </c>
      <c r="D1000" s="3" t="s">
        <v>12</v>
      </c>
      <c r="E1000" s="3">
        <v>1</v>
      </c>
      <c r="F1000" s="3">
        <v>0</v>
      </c>
      <c r="G1000" s="3">
        <f t="shared" ref="G1000:H1000" si="998">(E1000/446)*100</f>
        <v>0.22421524663677131</v>
      </c>
      <c r="H1000" s="3">
        <f t="shared" si="998"/>
        <v>0</v>
      </c>
    </row>
    <row r="1001" spans="1:8" ht="14.25" customHeight="1" x14ac:dyDescent="0.3">
      <c r="A1001" s="4" t="s">
        <v>110</v>
      </c>
      <c r="B1001" s="4" t="s">
        <v>111</v>
      </c>
      <c r="C1001" s="5">
        <v>140</v>
      </c>
      <c r="D1001" s="3" t="s">
        <v>12</v>
      </c>
      <c r="E1001" s="3">
        <v>0</v>
      </c>
      <c r="F1001" s="3">
        <v>0</v>
      </c>
      <c r="G1001" s="3">
        <f t="shared" ref="G1001:H1001" si="999">(E1001/446)*100</f>
        <v>0</v>
      </c>
      <c r="H1001" s="3">
        <f t="shared" si="999"/>
        <v>0</v>
      </c>
    </row>
    <row r="1002" spans="1:8" ht="14.25" customHeight="1" x14ac:dyDescent="0.3">
      <c r="A1002" s="4" t="s">
        <v>110</v>
      </c>
      <c r="B1002" s="4" t="s">
        <v>111</v>
      </c>
      <c r="C1002" s="5">
        <v>145</v>
      </c>
      <c r="D1002" s="3" t="s">
        <v>12</v>
      </c>
      <c r="E1002" s="3">
        <v>0</v>
      </c>
      <c r="F1002" s="3">
        <v>0</v>
      </c>
      <c r="G1002" s="3">
        <f t="shared" ref="G1002:H1002" si="1000">(E1002/446)*100</f>
        <v>0</v>
      </c>
      <c r="H1002" s="3">
        <f t="shared" si="1000"/>
        <v>0</v>
      </c>
    </row>
    <row r="1003" spans="1:8" ht="14.25" customHeight="1" x14ac:dyDescent="0.3">
      <c r="A1003" s="4" t="s">
        <v>110</v>
      </c>
      <c r="B1003" s="4" t="s">
        <v>111</v>
      </c>
      <c r="C1003" s="5">
        <v>150</v>
      </c>
      <c r="D1003" s="3" t="s">
        <v>12</v>
      </c>
      <c r="E1003" s="3">
        <v>0</v>
      </c>
      <c r="F1003" s="3">
        <v>0</v>
      </c>
      <c r="G1003" s="3">
        <f t="shared" ref="G1003:H1003" si="1001">(E1003/446)*100</f>
        <v>0</v>
      </c>
      <c r="H1003" s="3">
        <f t="shared" si="1001"/>
        <v>0</v>
      </c>
    </row>
    <row r="1004" spans="1:8" ht="14.25" customHeight="1" x14ac:dyDescent="0.3">
      <c r="A1004" s="4" t="s">
        <v>110</v>
      </c>
      <c r="B1004" s="4" t="s">
        <v>111</v>
      </c>
      <c r="C1004" s="5">
        <v>155</v>
      </c>
      <c r="D1004" s="3" t="s">
        <v>12</v>
      </c>
      <c r="E1004" s="3">
        <v>0</v>
      </c>
      <c r="F1004" s="3">
        <v>0</v>
      </c>
      <c r="G1004" s="3">
        <f t="shared" ref="G1004:H1004" si="1002">(E1004/446)*100</f>
        <v>0</v>
      </c>
      <c r="H1004" s="3">
        <f t="shared" si="1002"/>
        <v>0</v>
      </c>
    </row>
    <row r="1005" spans="1:8" ht="14.25" customHeight="1" x14ac:dyDescent="0.3">
      <c r="A1005" s="4" t="s">
        <v>110</v>
      </c>
      <c r="B1005" s="4" t="s">
        <v>111</v>
      </c>
      <c r="C1005" s="5">
        <v>160</v>
      </c>
      <c r="D1005" s="3" t="s">
        <v>12</v>
      </c>
      <c r="E1005" s="3">
        <v>0</v>
      </c>
      <c r="F1005" s="3">
        <v>0</v>
      </c>
      <c r="G1005" s="3">
        <f t="shared" ref="G1005:H1005" si="1003">(E1005/446)*100</f>
        <v>0</v>
      </c>
      <c r="H1005" s="3">
        <f t="shared" si="1003"/>
        <v>0</v>
      </c>
    </row>
    <row r="1006" spans="1:8" ht="14.25" customHeight="1" x14ac:dyDescent="0.3">
      <c r="A1006" s="4" t="s">
        <v>110</v>
      </c>
      <c r="B1006" s="4" t="s">
        <v>111</v>
      </c>
      <c r="C1006" s="5">
        <v>165</v>
      </c>
      <c r="D1006" s="3" t="s">
        <v>12</v>
      </c>
      <c r="E1006" s="3">
        <v>0</v>
      </c>
      <c r="F1006" s="3">
        <v>0</v>
      </c>
      <c r="G1006" s="3">
        <f t="shared" ref="G1006:H1006" si="1004">(E1006/446)*100</f>
        <v>0</v>
      </c>
      <c r="H1006" s="3">
        <f t="shared" si="1004"/>
        <v>0</v>
      </c>
    </row>
    <row r="1007" spans="1:8" ht="14.25" customHeight="1" x14ac:dyDescent="0.3">
      <c r="A1007" s="4" t="s">
        <v>110</v>
      </c>
      <c r="B1007" s="4" t="s">
        <v>111</v>
      </c>
      <c r="C1007" s="5">
        <v>170</v>
      </c>
      <c r="D1007" s="3" t="s">
        <v>12</v>
      </c>
      <c r="E1007" s="3">
        <v>0</v>
      </c>
      <c r="F1007" s="3">
        <v>0</v>
      </c>
      <c r="G1007" s="3">
        <f t="shared" ref="G1007:H1007" si="1005">(E1007/446)*100</f>
        <v>0</v>
      </c>
      <c r="H1007" s="3">
        <f t="shared" si="1005"/>
        <v>0</v>
      </c>
    </row>
    <row r="1008" spans="1:8" ht="14.25" customHeight="1" x14ac:dyDescent="0.3">
      <c r="A1008" s="4" t="s">
        <v>110</v>
      </c>
      <c r="B1008" s="4" t="s">
        <v>111</v>
      </c>
      <c r="C1008" s="5">
        <v>175</v>
      </c>
      <c r="D1008" s="3" t="s">
        <v>12</v>
      </c>
      <c r="E1008" s="3">
        <v>0</v>
      </c>
      <c r="F1008" s="3">
        <v>0</v>
      </c>
      <c r="G1008" s="3">
        <f t="shared" ref="G1008:H1008" si="1006">(E1008/446)*100</f>
        <v>0</v>
      </c>
      <c r="H1008" s="3">
        <f t="shared" si="1006"/>
        <v>0</v>
      </c>
    </row>
    <row r="1009" spans="1:8" ht="14.25" customHeight="1" x14ac:dyDescent="0.3">
      <c r="A1009" s="4" t="s">
        <v>110</v>
      </c>
      <c r="B1009" s="4" t="s">
        <v>111</v>
      </c>
      <c r="C1009" s="5" t="s">
        <v>14</v>
      </c>
      <c r="D1009" s="3" t="s">
        <v>12</v>
      </c>
      <c r="E1009" s="3">
        <v>0</v>
      </c>
      <c r="F1009" s="3">
        <v>0</v>
      </c>
      <c r="G1009" s="3">
        <f t="shared" ref="G1009:H1009" si="1007">(E1009/446)*100</f>
        <v>0</v>
      </c>
      <c r="H1009" s="3">
        <f t="shared" si="1007"/>
        <v>0</v>
      </c>
    </row>
    <row r="1010" spans="1:8" ht="14.25" customHeight="1" x14ac:dyDescent="0.3">
      <c r="A1010" s="4" t="s">
        <v>112</v>
      </c>
      <c r="B1010" s="4" t="s">
        <v>113</v>
      </c>
      <c r="C1010" s="5">
        <v>5</v>
      </c>
      <c r="D1010" s="3" t="s">
        <v>10</v>
      </c>
      <c r="E1010" s="3">
        <v>0</v>
      </c>
      <c r="F1010" s="3">
        <v>0</v>
      </c>
      <c r="G1010" s="3">
        <f t="shared" ref="G1010:H1010" si="1008">(E1010/306)*100</f>
        <v>0</v>
      </c>
      <c r="H1010" s="3">
        <f t="shared" si="1008"/>
        <v>0</v>
      </c>
    </row>
    <row r="1011" spans="1:8" ht="14.25" customHeight="1" x14ac:dyDescent="0.3">
      <c r="A1011" s="4" t="s">
        <v>112</v>
      </c>
      <c r="B1011" s="4" t="s">
        <v>113</v>
      </c>
      <c r="C1011" s="5">
        <v>10</v>
      </c>
      <c r="D1011" s="3" t="s">
        <v>10</v>
      </c>
      <c r="E1011" s="3">
        <v>1</v>
      </c>
      <c r="F1011" s="3">
        <v>0</v>
      </c>
      <c r="G1011" s="3">
        <f t="shared" ref="G1011:H1011" si="1009">(E1011/306)*100</f>
        <v>0.32679738562091504</v>
      </c>
      <c r="H1011" s="3">
        <f t="shared" si="1009"/>
        <v>0</v>
      </c>
    </row>
    <row r="1012" spans="1:8" ht="14.25" customHeight="1" x14ac:dyDescent="0.3">
      <c r="A1012" s="4" t="s">
        <v>112</v>
      </c>
      <c r="B1012" s="4" t="s">
        <v>113</v>
      </c>
      <c r="C1012" s="5">
        <v>15</v>
      </c>
      <c r="D1012" s="3" t="s">
        <v>10</v>
      </c>
      <c r="E1012" s="3">
        <v>0</v>
      </c>
      <c r="F1012" s="3">
        <v>0</v>
      </c>
      <c r="G1012" s="3">
        <f t="shared" ref="G1012:H1012" si="1010">(E1012/306)*100</f>
        <v>0</v>
      </c>
      <c r="H1012" s="3">
        <f t="shared" si="1010"/>
        <v>0</v>
      </c>
    </row>
    <row r="1013" spans="1:8" ht="14.25" customHeight="1" x14ac:dyDescent="0.3">
      <c r="A1013" s="4" t="s">
        <v>112</v>
      </c>
      <c r="B1013" s="4" t="s">
        <v>113</v>
      </c>
      <c r="C1013" s="5">
        <v>20</v>
      </c>
      <c r="D1013" s="3" t="s">
        <v>10</v>
      </c>
      <c r="E1013" s="3">
        <v>4</v>
      </c>
      <c r="F1013" s="3">
        <v>0</v>
      </c>
      <c r="G1013" s="3">
        <f t="shared" ref="G1013:H1013" si="1011">(E1013/306)*100</f>
        <v>1.3071895424836601</v>
      </c>
      <c r="H1013" s="3">
        <f t="shared" si="1011"/>
        <v>0</v>
      </c>
    </row>
    <row r="1014" spans="1:8" ht="14.25" customHeight="1" x14ac:dyDescent="0.3">
      <c r="A1014" s="4" t="s">
        <v>112</v>
      </c>
      <c r="B1014" s="4" t="s">
        <v>113</v>
      </c>
      <c r="C1014" s="5">
        <v>25</v>
      </c>
      <c r="D1014" s="3" t="s">
        <v>10</v>
      </c>
      <c r="E1014" s="3">
        <v>23</v>
      </c>
      <c r="F1014" s="3">
        <v>1</v>
      </c>
      <c r="G1014" s="3">
        <f t="shared" ref="G1014:H1014" si="1012">(E1014/306)*100</f>
        <v>7.5163398692810457</v>
      </c>
      <c r="H1014" s="3">
        <f t="shared" si="1012"/>
        <v>0.32679738562091504</v>
      </c>
    </row>
    <row r="1015" spans="1:8" ht="14.25" customHeight="1" x14ac:dyDescent="0.3">
      <c r="A1015" s="4" t="s">
        <v>112</v>
      </c>
      <c r="B1015" s="4" t="s">
        <v>113</v>
      </c>
      <c r="C1015" s="5">
        <v>30</v>
      </c>
      <c r="D1015" s="3" t="s">
        <v>10</v>
      </c>
      <c r="E1015" s="3">
        <v>11</v>
      </c>
      <c r="F1015" s="3">
        <v>1</v>
      </c>
      <c r="G1015" s="3">
        <f t="shared" ref="G1015:H1015" si="1013">(E1015/306)*100</f>
        <v>3.594771241830065</v>
      </c>
      <c r="H1015" s="3">
        <f t="shared" si="1013"/>
        <v>0.32679738562091504</v>
      </c>
    </row>
    <row r="1016" spans="1:8" ht="14.25" customHeight="1" x14ac:dyDescent="0.3">
      <c r="A1016" s="4" t="s">
        <v>112</v>
      </c>
      <c r="B1016" s="4" t="s">
        <v>113</v>
      </c>
      <c r="C1016" s="5">
        <v>35</v>
      </c>
      <c r="D1016" s="3" t="s">
        <v>10</v>
      </c>
      <c r="E1016" s="3">
        <v>13</v>
      </c>
      <c r="F1016" s="3">
        <v>0</v>
      </c>
      <c r="G1016" s="3">
        <f t="shared" ref="G1016:H1016" si="1014">(E1016/306)*100</f>
        <v>4.2483660130718954</v>
      </c>
      <c r="H1016" s="3">
        <f t="shared" si="1014"/>
        <v>0</v>
      </c>
    </row>
    <row r="1017" spans="1:8" ht="14.25" customHeight="1" x14ac:dyDescent="0.3">
      <c r="A1017" s="4" t="s">
        <v>112</v>
      </c>
      <c r="B1017" s="4" t="s">
        <v>113</v>
      </c>
      <c r="C1017" s="5">
        <v>40</v>
      </c>
      <c r="D1017" s="3" t="s">
        <v>11</v>
      </c>
      <c r="E1017" s="3">
        <v>7</v>
      </c>
      <c r="F1017" s="3">
        <v>0</v>
      </c>
      <c r="G1017" s="3">
        <f t="shared" ref="G1017:H1017" si="1015">(E1017/306)*100</f>
        <v>2.2875816993464051</v>
      </c>
      <c r="H1017" s="3">
        <f t="shared" si="1015"/>
        <v>0</v>
      </c>
    </row>
    <row r="1018" spans="1:8" ht="14.25" customHeight="1" x14ac:dyDescent="0.3">
      <c r="A1018" s="4" t="s">
        <v>112</v>
      </c>
      <c r="B1018" s="4" t="s">
        <v>113</v>
      </c>
      <c r="C1018" s="5">
        <v>45</v>
      </c>
      <c r="D1018" s="3" t="s">
        <v>11</v>
      </c>
      <c r="E1018" s="3">
        <v>3</v>
      </c>
      <c r="F1018" s="3">
        <v>0</v>
      </c>
      <c r="G1018" s="3">
        <f t="shared" ref="G1018:H1018" si="1016">(E1018/306)*100</f>
        <v>0.98039215686274506</v>
      </c>
      <c r="H1018" s="3">
        <f t="shared" si="1016"/>
        <v>0</v>
      </c>
    </row>
    <row r="1019" spans="1:8" ht="14.25" customHeight="1" x14ac:dyDescent="0.3">
      <c r="A1019" s="4" t="s">
        <v>112</v>
      </c>
      <c r="B1019" s="4" t="s">
        <v>113</v>
      </c>
      <c r="C1019" s="5">
        <v>50</v>
      </c>
      <c r="D1019" s="3" t="s">
        <v>11</v>
      </c>
      <c r="E1019" s="3">
        <v>1</v>
      </c>
      <c r="F1019" s="3">
        <v>0</v>
      </c>
      <c r="G1019" s="3">
        <f t="shared" ref="G1019:H1019" si="1017">(E1019/306)*100</f>
        <v>0.32679738562091504</v>
      </c>
      <c r="H1019" s="3">
        <f t="shared" si="1017"/>
        <v>0</v>
      </c>
    </row>
    <row r="1020" spans="1:8" ht="14.25" customHeight="1" x14ac:dyDescent="0.3">
      <c r="A1020" s="4" t="s">
        <v>112</v>
      </c>
      <c r="B1020" s="4" t="s">
        <v>113</v>
      </c>
      <c r="C1020" s="5">
        <v>55</v>
      </c>
      <c r="D1020" s="3" t="s">
        <v>11</v>
      </c>
      <c r="E1020" s="3">
        <v>3</v>
      </c>
      <c r="F1020" s="3">
        <v>0</v>
      </c>
      <c r="G1020" s="3">
        <f t="shared" ref="G1020:H1020" si="1018">(E1020/306)*100</f>
        <v>0.98039215686274506</v>
      </c>
      <c r="H1020" s="3">
        <f t="shared" si="1018"/>
        <v>0</v>
      </c>
    </row>
    <row r="1021" spans="1:8" ht="14.25" customHeight="1" x14ac:dyDescent="0.3">
      <c r="A1021" s="4" t="s">
        <v>112</v>
      </c>
      <c r="B1021" s="4" t="s">
        <v>113</v>
      </c>
      <c r="C1021" s="5">
        <v>60</v>
      </c>
      <c r="D1021" s="3" t="s">
        <v>11</v>
      </c>
      <c r="E1021" s="3">
        <v>10</v>
      </c>
      <c r="F1021" s="3">
        <v>0</v>
      </c>
      <c r="G1021" s="3">
        <f t="shared" ref="G1021:H1021" si="1019">(E1021/306)*100</f>
        <v>3.2679738562091507</v>
      </c>
      <c r="H1021" s="3">
        <f t="shared" si="1019"/>
        <v>0</v>
      </c>
    </row>
    <row r="1022" spans="1:8" ht="14.25" customHeight="1" x14ac:dyDescent="0.3">
      <c r="A1022" s="4" t="s">
        <v>112</v>
      </c>
      <c r="B1022" s="4" t="s">
        <v>113</v>
      </c>
      <c r="C1022" s="5">
        <v>65</v>
      </c>
      <c r="D1022" s="3" t="s">
        <v>11</v>
      </c>
      <c r="E1022" s="3">
        <v>12</v>
      </c>
      <c r="F1022" s="3">
        <v>0</v>
      </c>
      <c r="G1022" s="3">
        <f t="shared" ref="G1022:H1022" si="1020">(E1022/306)*100</f>
        <v>3.9215686274509802</v>
      </c>
      <c r="H1022" s="3">
        <f t="shared" si="1020"/>
        <v>0</v>
      </c>
    </row>
    <row r="1023" spans="1:8" ht="14.25" customHeight="1" x14ac:dyDescent="0.3">
      <c r="A1023" s="4" t="s">
        <v>112</v>
      </c>
      <c r="B1023" s="4" t="s">
        <v>113</v>
      </c>
      <c r="C1023" s="5">
        <v>70</v>
      </c>
      <c r="D1023" s="3" t="s">
        <v>11</v>
      </c>
      <c r="E1023" s="3">
        <v>10</v>
      </c>
      <c r="F1023" s="3">
        <v>4</v>
      </c>
      <c r="G1023" s="3">
        <f t="shared" ref="G1023:H1023" si="1021">(E1023/306)*100</f>
        <v>3.2679738562091507</v>
      </c>
      <c r="H1023" s="3">
        <f t="shared" si="1021"/>
        <v>1.3071895424836601</v>
      </c>
    </row>
    <row r="1024" spans="1:8" ht="14.25" customHeight="1" x14ac:dyDescent="0.3">
      <c r="A1024" s="4" t="s">
        <v>112</v>
      </c>
      <c r="B1024" s="4" t="s">
        <v>113</v>
      </c>
      <c r="C1024" s="5">
        <v>75</v>
      </c>
      <c r="D1024" s="3" t="s">
        <v>11</v>
      </c>
      <c r="E1024" s="3">
        <v>21</v>
      </c>
      <c r="F1024" s="3">
        <v>2</v>
      </c>
      <c r="G1024" s="3">
        <f t="shared" ref="G1024:H1024" si="1022">(E1024/306)*100</f>
        <v>6.8627450980392162</v>
      </c>
      <c r="H1024" s="3">
        <f t="shared" si="1022"/>
        <v>0.65359477124183007</v>
      </c>
    </row>
    <row r="1025" spans="1:8" ht="14.25" customHeight="1" x14ac:dyDescent="0.3">
      <c r="A1025" s="4" t="s">
        <v>112</v>
      </c>
      <c r="B1025" s="4" t="s">
        <v>113</v>
      </c>
      <c r="C1025" s="5">
        <v>80</v>
      </c>
      <c r="D1025" s="3" t="s">
        <v>12</v>
      </c>
      <c r="E1025" s="3">
        <v>23</v>
      </c>
      <c r="F1025" s="3">
        <v>5</v>
      </c>
      <c r="G1025" s="3">
        <f t="shared" ref="G1025:H1025" si="1023">(E1025/306)*100</f>
        <v>7.5163398692810457</v>
      </c>
      <c r="H1025" s="3">
        <f t="shared" si="1023"/>
        <v>1.6339869281045754</v>
      </c>
    </row>
    <row r="1026" spans="1:8" ht="14.25" customHeight="1" x14ac:dyDescent="0.3">
      <c r="A1026" s="4" t="s">
        <v>112</v>
      </c>
      <c r="B1026" s="4" t="s">
        <v>113</v>
      </c>
      <c r="C1026" s="5">
        <v>85</v>
      </c>
      <c r="D1026" s="3" t="s">
        <v>12</v>
      </c>
      <c r="E1026" s="3">
        <v>38</v>
      </c>
      <c r="F1026" s="3">
        <v>1</v>
      </c>
      <c r="G1026" s="3">
        <f t="shared" ref="G1026:H1026" si="1024">(E1026/306)*100</f>
        <v>12.418300653594772</v>
      </c>
      <c r="H1026" s="3">
        <f t="shared" si="1024"/>
        <v>0.32679738562091504</v>
      </c>
    </row>
    <row r="1027" spans="1:8" ht="14.25" customHeight="1" x14ac:dyDescent="0.3">
      <c r="A1027" s="4" t="s">
        <v>112</v>
      </c>
      <c r="B1027" s="4" t="s">
        <v>113</v>
      </c>
      <c r="C1027" s="5">
        <v>90</v>
      </c>
      <c r="D1027" s="3" t="s">
        <v>12</v>
      </c>
      <c r="E1027" s="3">
        <v>29</v>
      </c>
      <c r="F1027" s="3">
        <v>1</v>
      </c>
      <c r="G1027" s="3">
        <f t="shared" ref="G1027:H1027" si="1025">(E1027/306)*100</f>
        <v>9.477124183006536</v>
      </c>
      <c r="H1027" s="3">
        <f t="shared" si="1025"/>
        <v>0.32679738562091504</v>
      </c>
    </row>
    <row r="1028" spans="1:8" ht="14.25" customHeight="1" x14ac:dyDescent="0.3">
      <c r="A1028" s="4" t="s">
        <v>112</v>
      </c>
      <c r="B1028" s="4" t="s">
        <v>113</v>
      </c>
      <c r="C1028" s="5">
        <v>95</v>
      </c>
      <c r="D1028" s="3" t="s">
        <v>12</v>
      </c>
      <c r="E1028" s="3">
        <v>27</v>
      </c>
      <c r="F1028" s="3">
        <v>4</v>
      </c>
      <c r="G1028" s="3">
        <f t="shared" ref="G1028:H1028" si="1026">(E1028/306)*100</f>
        <v>8.8235294117647065</v>
      </c>
      <c r="H1028" s="3">
        <f t="shared" si="1026"/>
        <v>1.3071895424836601</v>
      </c>
    </row>
    <row r="1029" spans="1:8" ht="14.25" customHeight="1" x14ac:dyDescent="0.3">
      <c r="A1029" s="4" t="s">
        <v>112</v>
      </c>
      <c r="B1029" s="4" t="s">
        <v>113</v>
      </c>
      <c r="C1029" s="5">
        <v>100</v>
      </c>
      <c r="D1029" s="3" t="s">
        <v>12</v>
      </c>
      <c r="E1029" s="3">
        <v>14</v>
      </c>
      <c r="F1029" s="3">
        <v>1</v>
      </c>
      <c r="G1029" s="3">
        <f t="shared" ref="G1029:H1029" si="1027">(E1029/306)*100</f>
        <v>4.5751633986928102</v>
      </c>
      <c r="H1029" s="3">
        <f t="shared" si="1027"/>
        <v>0.32679738562091504</v>
      </c>
    </row>
    <row r="1030" spans="1:8" ht="14.25" customHeight="1" x14ac:dyDescent="0.3">
      <c r="A1030" s="4" t="s">
        <v>112</v>
      </c>
      <c r="B1030" s="4" t="s">
        <v>113</v>
      </c>
      <c r="C1030" s="5">
        <v>105</v>
      </c>
      <c r="D1030" s="3" t="s">
        <v>12</v>
      </c>
      <c r="E1030" s="3">
        <v>15</v>
      </c>
      <c r="F1030" s="3">
        <v>1</v>
      </c>
      <c r="G1030" s="3">
        <f t="shared" ref="G1030:H1030" si="1028">(E1030/306)*100</f>
        <v>4.9019607843137258</v>
      </c>
      <c r="H1030" s="3">
        <f t="shared" si="1028"/>
        <v>0.32679738562091504</v>
      </c>
    </row>
    <row r="1031" spans="1:8" ht="14.25" customHeight="1" x14ac:dyDescent="0.3">
      <c r="A1031" s="4" t="s">
        <v>112</v>
      </c>
      <c r="B1031" s="4" t="s">
        <v>113</v>
      </c>
      <c r="C1031" s="5">
        <v>110</v>
      </c>
      <c r="D1031" s="3" t="s">
        <v>12</v>
      </c>
      <c r="E1031" s="3">
        <v>10</v>
      </c>
      <c r="F1031" s="3">
        <v>0</v>
      </c>
      <c r="G1031" s="3">
        <f t="shared" ref="G1031:H1031" si="1029">(E1031/306)*100</f>
        <v>3.2679738562091507</v>
      </c>
      <c r="H1031" s="3">
        <f t="shared" si="1029"/>
        <v>0</v>
      </c>
    </row>
    <row r="1032" spans="1:8" ht="14.25" customHeight="1" x14ac:dyDescent="0.3">
      <c r="A1032" s="4" t="s">
        <v>112</v>
      </c>
      <c r="B1032" s="4" t="s">
        <v>113</v>
      </c>
      <c r="C1032" s="5">
        <v>115</v>
      </c>
      <c r="D1032" s="3" t="s">
        <v>12</v>
      </c>
      <c r="E1032" s="3">
        <v>5</v>
      </c>
      <c r="F1032" s="3">
        <v>0</v>
      </c>
      <c r="G1032" s="3">
        <f t="shared" ref="G1032:H1032" si="1030">(E1032/306)*100</f>
        <v>1.6339869281045754</v>
      </c>
      <c r="H1032" s="3">
        <f t="shared" si="1030"/>
        <v>0</v>
      </c>
    </row>
    <row r="1033" spans="1:8" ht="14.25" customHeight="1" x14ac:dyDescent="0.3">
      <c r="A1033" s="4" t="s">
        <v>112</v>
      </c>
      <c r="B1033" s="4" t="s">
        <v>113</v>
      </c>
      <c r="C1033" s="5">
        <v>120</v>
      </c>
      <c r="D1033" s="3" t="s">
        <v>12</v>
      </c>
      <c r="E1033" s="3">
        <v>4</v>
      </c>
      <c r="F1033" s="3">
        <v>0</v>
      </c>
      <c r="G1033" s="3">
        <f t="shared" ref="G1033:H1033" si="1031">(E1033/306)*100</f>
        <v>1.3071895424836601</v>
      </c>
      <c r="H1033" s="3">
        <f t="shared" si="1031"/>
        <v>0</v>
      </c>
    </row>
    <row r="1034" spans="1:8" ht="14.25" customHeight="1" x14ac:dyDescent="0.3">
      <c r="A1034" s="4" t="s">
        <v>112</v>
      </c>
      <c r="B1034" s="4" t="s">
        <v>113</v>
      </c>
      <c r="C1034" s="5">
        <v>125</v>
      </c>
      <c r="D1034" s="3" t="s">
        <v>12</v>
      </c>
      <c r="E1034" s="3">
        <v>1</v>
      </c>
      <c r="F1034" s="3">
        <v>0</v>
      </c>
      <c r="G1034" s="3">
        <f t="shared" ref="G1034:H1034" si="1032">(E1034/306)*100</f>
        <v>0.32679738562091504</v>
      </c>
      <c r="H1034" s="3">
        <f t="shared" si="1032"/>
        <v>0</v>
      </c>
    </row>
    <row r="1035" spans="1:8" ht="14.25" customHeight="1" x14ac:dyDescent="0.3">
      <c r="A1035" s="4" t="s">
        <v>112</v>
      </c>
      <c r="B1035" s="4" t="s">
        <v>113</v>
      </c>
      <c r="C1035" s="5">
        <v>130</v>
      </c>
      <c r="D1035" s="3" t="s">
        <v>12</v>
      </c>
      <c r="E1035" s="3">
        <v>0</v>
      </c>
      <c r="F1035" s="3">
        <v>0</v>
      </c>
      <c r="G1035" s="3">
        <f t="shared" ref="G1035:H1035" si="1033">(E1035/306)*100</f>
        <v>0</v>
      </c>
      <c r="H1035" s="3">
        <f t="shared" si="1033"/>
        <v>0</v>
      </c>
    </row>
    <row r="1036" spans="1:8" ht="14.25" customHeight="1" x14ac:dyDescent="0.3">
      <c r="A1036" s="4" t="s">
        <v>112</v>
      </c>
      <c r="B1036" s="4" t="s">
        <v>113</v>
      </c>
      <c r="C1036" s="5">
        <v>135</v>
      </c>
      <c r="D1036" s="3" t="s">
        <v>12</v>
      </c>
      <c r="E1036" s="3">
        <v>0</v>
      </c>
      <c r="F1036" s="3">
        <v>0</v>
      </c>
      <c r="G1036" s="3">
        <f t="shared" ref="G1036:H1036" si="1034">(E1036/306)*100</f>
        <v>0</v>
      </c>
      <c r="H1036" s="3">
        <f t="shared" si="1034"/>
        <v>0</v>
      </c>
    </row>
    <row r="1037" spans="1:8" ht="14.25" customHeight="1" x14ac:dyDescent="0.3">
      <c r="A1037" s="4" t="s">
        <v>112</v>
      </c>
      <c r="B1037" s="4" t="s">
        <v>113</v>
      </c>
      <c r="C1037" s="5">
        <v>140</v>
      </c>
      <c r="D1037" s="3" t="s">
        <v>12</v>
      </c>
      <c r="E1037" s="3">
        <v>0</v>
      </c>
      <c r="F1037" s="3">
        <v>0</v>
      </c>
      <c r="G1037" s="3">
        <f t="shared" ref="G1037:H1037" si="1035">(E1037/306)*100</f>
        <v>0</v>
      </c>
      <c r="H1037" s="3">
        <f t="shared" si="1035"/>
        <v>0</v>
      </c>
    </row>
    <row r="1038" spans="1:8" ht="14.25" customHeight="1" x14ac:dyDescent="0.3">
      <c r="A1038" s="4" t="s">
        <v>112</v>
      </c>
      <c r="B1038" s="4" t="s">
        <v>113</v>
      </c>
      <c r="C1038" s="5">
        <v>145</v>
      </c>
      <c r="D1038" s="3" t="s">
        <v>12</v>
      </c>
      <c r="E1038" s="3">
        <v>0</v>
      </c>
      <c r="F1038" s="3">
        <v>0</v>
      </c>
      <c r="G1038" s="3">
        <f t="shared" ref="G1038:H1038" si="1036">(E1038/306)*100</f>
        <v>0</v>
      </c>
      <c r="H1038" s="3">
        <f t="shared" si="1036"/>
        <v>0</v>
      </c>
    </row>
    <row r="1039" spans="1:8" ht="14.25" customHeight="1" x14ac:dyDescent="0.3">
      <c r="A1039" s="4" t="s">
        <v>112</v>
      </c>
      <c r="B1039" s="4" t="s">
        <v>113</v>
      </c>
      <c r="C1039" s="5">
        <v>150</v>
      </c>
      <c r="D1039" s="3" t="s">
        <v>12</v>
      </c>
      <c r="E1039" s="3">
        <v>0</v>
      </c>
      <c r="F1039" s="3">
        <v>0</v>
      </c>
      <c r="G1039" s="3">
        <f t="shared" ref="G1039:H1039" si="1037">(E1039/306)*100</f>
        <v>0</v>
      </c>
      <c r="H1039" s="3">
        <f t="shared" si="1037"/>
        <v>0</v>
      </c>
    </row>
    <row r="1040" spans="1:8" ht="14.25" customHeight="1" x14ac:dyDescent="0.3">
      <c r="A1040" s="4" t="s">
        <v>112</v>
      </c>
      <c r="B1040" s="4" t="s">
        <v>113</v>
      </c>
      <c r="C1040" s="5">
        <v>155</v>
      </c>
      <c r="D1040" s="3" t="s">
        <v>12</v>
      </c>
      <c r="E1040" s="3">
        <v>0</v>
      </c>
      <c r="F1040" s="3">
        <v>0</v>
      </c>
      <c r="G1040" s="3">
        <f t="shared" ref="G1040:H1040" si="1038">(E1040/306)*100</f>
        <v>0</v>
      </c>
      <c r="H1040" s="3">
        <f t="shared" si="1038"/>
        <v>0</v>
      </c>
    </row>
    <row r="1041" spans="1:8" ht="14.25" customHeight="1" x14ac:dyDescent="0.3">
      <c r="A1041" s="4" t="s">
        <v>112</v>
      </c>
      <c r="B1041" s="4" t="s">
        <v>113</v>
      </c>
      <c r="C1041" s="5">
        <v>160</v>
      </c>
      <c r="D1041" s="3" t="s">
        <v>12</v>
      </c>
      <c r="E1041" s="3">
        <v>0</v>
      </c>
      <c r="F1041" s="3">
        <v>0</v>
      </c>
      <c r="G1041" s="3">
        <f t="shared" ref="G1041:H1041" si="1039">(E1041/306)*100</f>
        <v>0</v>
      </c>
      <c r="H1041" s="3">
        <f t="shared" si="1039"/>
        <v>0</v>
      </c>
    </row>
    <row r="1042" spans="1:8" ht="14.25" customHeight="1" x14ac:dyDescent="0.3">
      <c r="A1042" s="4" t="s">
        <v>112</v>
      </c>
      <c r="B1042" s="4" t="s">
        <v>113</v>
      </c>
      <c r="C1042" s="5">
        <v>165</v>
      </c>
      <c r="D1042" s="3" t="s">
        <v>12</v>
      </c>
      <c r="E1042" s="3">
        <v>0</v>
      </c>
      <c r="F1042" s="3">
        <v>0</v>
      </c>
      <c r="G1042" s="3">
        <f t="shared" ref="G1042:H1042" si="1040">(E1042/306)*100</f>
        <v>0</v>
      </c>
      <c r="H1042" s="3">
        <f t="shared" si="1040"/>
        <v>0</v>
      </c>
    </row>
    <row r="1043" spans="1:8" ht="14.25" customHeight="1" x14ac:dyDescent="0.3">
      <c r="A1043" s="4" t="s">
        <v>112</v>
      </c>
      <c r="B1043" s="4" t="s">
        <v>113</v>
      </c>
      <c r="C1043" s="5">
        <v>170</v>
      </c>
      <c r="D1043" s="3" t="s">
        <v>12</v>
      </c>
      <c r="E1043" s="3">
        <v>0</v>
      </c>
      <c r="F1043" s="3">
        <v>0</v>
      </c>
      <c r="G1043" s="3">
        <f t="shared" ref="G1043:H1043" si="1041">(E1043/306)*100</f>
        <v>0</v>
      </c>
      <c r="H1043" s="3">
        <f t="shared" si="1041"/>
        <v>0</v>
      </c>
    </row>
    <row r="1044" spans="1:8" ht="14.25" customHeight="1" x14ac:dyDescent="0.3">
      <c r="A1044" s="4" t="s">
        <v>112</v>
      </c>
      <c r="B1044" s="4" t="s">
        <v>113</v>
      </c>
      <c r="C1044" s="5">
        <v>175</v>
      </c>
      <c r="D1044" s="3" t="s">
        <v>12</v>
      </c>
      <c r="E1044" s="3">
        <v>0</v>
      </c>
      <c r="F1044" s="3">
        <v>0</v>
      </c>
      <c r="G1044" s="3">
        <f t="shared" ref="G1044:H1044" si="1042">(E1044/306)*100</f>
        <v>0</v>
      </c>
      <c r="H1044" s="3">
        <f t="shared" si="1042"/>
        <v>0</v>
      </c>
    </row>
    <row r="1045" spans="1:8" ht="14.25" customHeight="1" x14ac:dyDescent="0.3">
      <c r="A1045" s="4" t="s">
        <v>112</v>
      </c>
      <c r="B1045" s="4" t="s">
        <v>113</v>
      </c>
      <c r="C1045" s="5" t="s">
        <v>14</v>
      </c>
      <c r="D1045" s="3" t="s">
        <v>12</v>
      </c>
      <c r="E1045" s="3">
        <v>0</v>
      </c>
      <c r="F1045" s="3">
        <v>0</v>
      </c>
      <c r="G1045" s="3">
        <f t="shared" ref="G1045:H1045" si="1043">(E1045/306)*100</f>
        <v>0</v>
      </c>
      <c r="H1045" s="3">
        <f t="shared" si="1043"/>
        <v>0</v>
      </c>
    </row>
    <row r="1046" spans="1:8" ht="14.25" customHeight="1" x14ac:dyDescent="0.3">
      <c r="A1046" s="4" t="s">
        <v>114</v>
      </c>
      <c r="B1046" s="4" t="s">
        <v>115</v>
      </c>
      <c r="C1046" s="5">
        <v>5</v>
      </c>
      <c r="D1046" s="3" t="s">
        <v>10</v>
      </c>
      <c r="E1046" s="3">
        <v>0</v>
      </c>
      <c r="F1046" s="3">
        <v>0</v>
      </c>
      <c r="G1046" s="3">
        <f t="shared" ref="G1046:H1046" si="1044">(E1046/264)*100</f>
        <v>0</v>
      </c>
      <c r="H1046" s="3">
        <f t="shared" si="1044"/>
        <v>0</v>
      </c>
    </row>
    <row r="1047" spans="1:8" ht="14.25" customHeight="1" x14ac:dyDescent="0.3">
      <c r="A1047" s="4" t="s">
        <v>114</v>
      </c>
      <c r="B1047" s="4" t="s">
        <v>115</v>
      </c>
      <c r="C1047" s="5">
        <v>10</v>
      </c>
      <c r="D1047" s="3" t="s">
        <v>10</v>
      </c>
      <c r="E1047" s="3">
        <v>0</v>
      </c>
      <c r="F1047" s="3">
        <v>0</v>
      </c>
      <c r="G1047" s="3">
        <f t="shared" ref="G1047:H1047" si="1045">(E1047/264)*100</f>
        <v>0</v>
      </c>
      <c r="H1047" s="3">
        <f t="shared" si="1045"/>
        <v>0</v>
      </c>
    </row>
    <row r="1048" spans="1:8" ht="14.25" customHeight="1" x14ac:dyDescent="0.3">
      <c r="A1048" s="4" t="s">
        <v>114</v>
      </c>
      <c r="B1048" s="4" t="s">
        <v>115</v>
      </c>
      <c r="C1048" s="5">
        <v>15</v>
      </c>
      <c r="D1048" s="3" t="s">
        <v>10</v>
      </c>
      <c r="E1048" s="3">
        <v>5</v>
      </c>
      <c r="F1048" s="3">
        <v>0</v>
      </c>
      <c r="G1048" s="3">
        <f t="shared" ref="G1048:H1048" si="1046">(E1048/264)*100</f>
        <v>1.893939393939394</v>
      </c>
      <c r="H1048" s="3">
        <f t="shared" si="1046"/>
        <v>0</v>
      </c>
    </row>
    <row r="1049" spans="1:8" ht="14.25" customHeight="1" x14ac:dyDescent="0.3">
      <c r="A1049" s="4" t="s">
        <v>114</v>
      </c>
      <c r="B1049" s="4" t="s">
        <v>115</v>
      </c>
      <c r="C1049" s="5">
        <v>20</v>
      </c>
      <c r="D1049" s="3" t="s">
        <v>10</v>
      </c>
      <c r="E1049" s="3">
        <v>14</v>
      </c>
      <c r="F1049" s="3">
        <v>1</v>
      </c>
      <c r="G1049" s="3">
        <f t="shared" ref="G1049:H1049" si="1047">(E1049/264)*100</f>
        <v>5.3030303030303028</v>
      </c>
      <c r="H1049" s="3">
        <f t="shared" si="1047"/>
        <v>0.37878787878787878</v>
      </c>
    </row>
    <row r="1050" spans="1:8" ht="14.25" customHeight="1" x14ac:dyDescent="0.3">
      <c r="A1050" s="4" t="s">
        <v>114</v>
      </c>
      <c r="B1050" s="4" t="s">
        <v>115</v>
      </c>
      <c r="C1050" s="5">
        <v>25</v>
      </c>
      <c r="D1050" s="3" t="s">
        <v>10</v>
      </c>
      <c r="E1050" s="3">
        <v>24</v>
      </c>
      <c r="F1050" s="3">
        <v>0</v>
      </c>
      <c r="G1050" s="3">
        <f t="shared" ref="G1050:H1050" si="1048">(E1050/264)*100</f>
        <v>9.0909090909090917</v>
      </c>
      <c r="H1050" s="3">
        <f t="shared" si="1048"/>
        <v>0</v>
      </c>
    </row>
    <row r="1051" spans="1:8" ht="14.25" customHeight="1" x14ac:dyDescent="0.3">
      <c r="A1051" s="4" t="s">
        <v>114</v>
      </c>
      <c r="B1051" s="4" t="s">
        <v>115</v>
      </c>
      <c r="C1051" s="5">
        <v>30</v>
      </c>
      <c r="D1051" s="3" t="s">
        <v>10</v>
      </c>
      <c r="E1051" s="3">
        <v>28</v>
      </c>
      <c r="F1051" s="3">
        <v>0</v>
      </c>
      <c r="G1051" s="3">
        <f t="shared" ref="G1051:H1051" si="1049">(E1051/264)*100</f>
        <v>10.606060606060606</v>
      </c>
      <c r="H1051" s="3">
        <f t="shared" si="1049"/>
        <v>0</v>
      </c>
    </row>
    <row r="1052" spans="1:8" ht="14.25" customHeight="1" x14ac:dyDescent="0.3">
      <c r="A1052" s="4" t="s">
        <v>114</v>
      </c>
      <c r="B1052" s="4" t="s">
        <v>115</v>
      </c>
      <c r="C1052" s="5">
        <v>35</v>
      </c>
      <c r="D1052" s="3" t="s">
        <v>10</v>
      </c>
      <c r="E1052" s="3">
        <v>26</v>
      </c>
      <c r="F1052" s="3">
        <v>0</v>
      </c>
      <c r="G1052" s="3">
        <f t="shared" ref="G1052:H1052" si="1050">(E1052/264)*100</f>
        <v>9.8484848484848477</v>
      </c>
      <c r="H1052" s="3">
        <f t="shared" si="1050"/>
        <v>0</v>
      </c>
    </row>
    <row r="1053" spans="1:8" ht="14.25" customHeight="1" x14ac:dyDescent="0.3">
      <c r="A1053" s="4" t="s">
        <v>114</v>
      </c>
      <c r="B1053" s="4" t="s">
        <v>115</v>
      </c>
      <c r="C1053" s="5">
        <v>40</v>
      </c>
      <c r="D1053" s="3" t="s">
        <v>11</v>
      </c>
      <c r="E1053" s="3">
        <v>20</v>
      </c>
      <c r="F1053" s="3">
        <v>1</v>
      </c>
      <c r="G1053" s="3">
        <f t="shared" ref="G1053:H1053" si="1051">(E1053/264)*100</f>
        <v>7.5757575757575761</v>
      </c>
      <c r="H1053" s="3">
        <f t="shared" si="1051"/>
        <v>0.37878787878787878</v>
      </c>
    </row>
    <row r="1054" spans="1:8" ht="14.25" customHeight="1" x14ac:dyDescent="0.3">
      <c r="A1054" s="4" t="s">
        <v>114</v>
      </c>
      <c r="B1054" s="4" t="s">
        <v>115</v>
      </c>
      <c r="C1054" s="5">
        <v>45</v>
      </c>
      <c r="D1054" s="3" t="s">
        <v>11</v>
      </c>
      <c r="E1054" s="3">
        <v>11</v>
      </c>
      <c r="F1054" s="3">
        <v>1</v>
      </c>
      <c r="G1054" s="3">
        <f t="shared" ref="G1054:H1054" si="1052">(E1054/264)*100</f>
        <v>4.1666666666666661</v>
      </c>
      <c r="H1054" s="3">
        <f t="shared" si="1052"/>
        <v>0.37878787878787878</v>
      </c>
    </row>
    <row r="1055" spans="1:8" ht="14.25" customHeight="1" x14ac:dyDescent="0.3">
      <c r="A1055" s="4" t="s">
        <v>114</v>
      </c>
      <c r="B1055" s="4" t="s">
        <v>115</v>
      </c>
      <c r="C1055" s="5">
        <v>50</v>
      </c>
      <c r="D1055" s="3" t="s">
        <v>11</v>
      </c>
      <c r="E1055" s="3">
        <v>1</v>
      </c>
      <c r="F1055" s="3">
        <v>0</v>
      </c>
      <c r="G1055" s="3">
        <f t="shared" ref="G1055:H1055" si="1053">(E1055/264)*100</f>
        <v>0.37878787878787878</v>
      </c>
      <c r="H1055" s="3">
        <f t="shared" si="1053"/>
        <v>0</v>
      </c>
    </row>
    <row r="1056" spans="1:8" ht="14.25" customHeight="1" x14ac:dyDescent="0.3">
      <c r="A1056" s="4" t="s">
        <v>114</v>
      </c>
      <c r="B1056" s="4" t="s">
        <v>115</v>
      </c>
      <c r="C1056" s="5">
        <v>55</v>
      </c>
      <c r="D1056" s="3" t="s">
        <v>11</v>
      </c>
      <c r="E1056" s="3">
        <v>3</v>
      </c>
      <c r="F1056" s="3">
        <v>1</v>
      </c>
      <c r="G1056" s="3">
        <f t="shared" ref="G1056:H1056" si="1054">(E1056/264)*100</f>
        <v>1.1363636363636365</v>
      </c>
      <c r="H1056" s="3">
        <f t="shared" si="1054"/>
        <v>0.37878787878787878</v>
      </c>
    </row>
    <row r="1057" spans="1:8" ht="14.25" customHeight="1" x14ac:dyDescent="0.3">
      <c r="A1057" s="4" t="s">
        <v>114</v>
      </c>
      <c r="B1057" s="4" t="s">
        <v>115</v>
      </c>
      <c r="C1057" s="5">
        <v>60</v>
      </c>
      <c r="D1057" s="3" t="s">
        <v>11</v>
      </c>
      <c r="E1057" s="3">
        <v>2</v>
      </c>
      <c r="F1057" s="3">
        <v>3</v>
      </c>
      <c r="G1057" s="3">
        <f t="shared" ref="G1057:H1057" si="1055">(E1057/264)*100</f>
        <v>0.75757575757575757</v>
      </c>
      <c r="H1057" s="3">
        <f t="shared" si="1055"/>
        <v>1.1363636363636365</v>
      </c>
    </row>
    <row r="1058" spans="1:8" ht="14.25" customHeight="1" x14ac:dyDescent="0.3">
      <c r="A1058" s="4" t="s">
        <v>114</v>
      </c>
      <c r="B1058" s="4" t="s">
        <v>115</v>
      </c>
      <c r="C1058" s="5">
        <v>65</v>
      </c>
      <c r="D1058" s="3" t="s">
        <v>11</v>
      </c>
      <c r="E1058" s="3">
        <v>2</v>
      </c>
      <c r="F1058" s="3">
        <v>0</v>
      </c>
      <c r="G1058" s="3">
        <f t="shared" ref="G1058:H1058" si="1056">(E1058/264)*100</f>
        <v>0.75757575757575757</v>
      </c>
      <c r="H1058" s="3">
        <f t="shared" si="1056"/>
        <v>0</v>
      </c>
    </row>
    <row r="1059" spans="1:8" ht="14.25" customHeight="1" x14ac:dyDescent="0.3">
      <c r="A1059" s="4" t="s">
        <v>114</v>
      </c>
      <c r="B1059" s="4" t="s">
        <v>115</v>
      </c>
      <c r="C1059" s="5">
        <v>70</v>
      </c>
      <c r="D1059" s="3" t="s">
        <v>11</v>
      </c>
      <c r="E1059" s="3">
        <v>12</v>
      </c>
      <c r="F1059" s="3">
        <v>1</v>
      </c>
      <c r="G1059" s="3">
        <f t="shared" ref="G1059:H1059" si="1057">(E1059/264)*100</f>
        <v>4.5454545454545459</v>
      </c>
      <c r="H1059" s="3">
        <f t="shared" si="1057"/>
        <v>0.37878787878787878</v>
      </c>
    </row>
    <row r="1060" spans="1:8" ht="14.25" customHeight="1" x14ac:dyDescent="0.3">
      <c r="A1060" s="4" t="s">
        <v>114</v>
      </c>
      <c r="B1060" s="4" t="s">
        <v>115</v>
      </c>
      <c r="C1060" s="5">
        <v>75</v>
      </c>
      <c r="D1060" s="3" t="s">
        <v>11</v>
      </c>
      <c r="E1060" s="3">
        <v>13</v>
      </c>
      <c r="F1060" s="3">
        <v>1</v>
      </c>
      <c r="G1060" s="3">
        <f t="shared" ref="G1060:H1060" si="1058">(E1060/264)*100</f>
        <v>4.9242424242424239</v>
      </c>
      <c r="H1060" s="3">
        <f t="shared" si="1058"/>
        <v>0.37878787878787878</v>
      </c>
    </row>
    <row r="1061" spans="1:8" ht="14.25" customHeight="1" x14ac:dyDescent="0.3">
      <c r="A1061" s="4" t="s">
        <v>114</v>
      </c>
      <c r="B1061" s="4" t="s">
        <v>115</v>
      </c>
      <c r="C1061" s="5">
        <v>80</v>
      </c>
      <c r="D1061" s="3" t="s">
        <v>12</v>
      </c>
      <c r="E1061" s="3">
        <v>19</v>
      </c>
      <c r="F1061" s="3">
        <v>0</v>
      </c>
      <c r="G1061" s="3">
        <f t="shared" ref="G1061:H1061" si="1059">(E1061/264)*100</f>
        <v>7.1969696969696972</v>
      </c>
      <c r="H1061" s="3">
        <f t="shared" si="1059"/>
        <v>0</v>
      </c>
    </row>
    <row r="1062" spans="1:8" ht="14.25" customHeight="1" x14ac:dyDescent="0.3">
      <c r="A1062" s="4" t="s">
        <v>114</v>
      </c>
      <c r="B1062" s="4" t="s">
        <v>115</v>
      </c>
      <c r="C1062" s="5">
        <v>85</v>
      </c>
      <c r="D1062" s="3" t="s">
        <v>12</v>
      </c>
      <c r="E1062" s="3">
        <v>15</v>
      </c>
      <c r="F1062" s="3">
        <v>2</v>
      </c>
      <c r="G1062" s="3">
        <f t="shared" ref="G1062:H1062" si="1060">(E1062/264)*100</f>
        <v>5.6818181818181817</v>
      </c>
      <c r="H1062" s="3">
        <f t="shared" si="1060"/>
        <v>0.75757575757575757</v>
      </c>
    </row>
    <row r="1063" spans="1:8" ht="14.25" customHeight="1" x14ac:dyDescent="0.3">
      <c r="A1063" s="4" t="s">
        <v>114</v>
      </c>
      <c r="B1063" s="4" t="s">
        <v>115</v>
      </c>
      <c r="C1063" s="5">
        <v>90</v>
      </c>
      <c r="D1063" s="3" t="s">
        <v>12</v>
      </c>
      <c r="E1063" s="3">
        <v>15</v>
      </c>
      <c r="F1063" s="3">
        <v>1</v>
      </c>
      <c r="G1063" s="3">
        <f t="shared" ref="G1063:H1063" si="1061">(E1063/264)*100</f>
        <v>5.6818181818181817</v>
      </c>
      <c r="H1063" s="3">
        <f t="shared" si="1061"/>
        <v>0.37878787878787878</v>
      </c>
    </row>
    <row r="1064" spans="1:8" ht="14.25" customHeight="1" x14ac:dyDescent="0.3">
      <c r="A1064" s="4" t="s">
        <v>114</v>
      </c>
      <c r="B1064" s="4" t="s">
        <v>115</v>
      </c>
      <c r="C1064" s="5">
        <v>95</v>
      </c>
      <c r="D1064" s="3" t="s">
        <v>12</v>
      </c>
      <c r="E1064" s="3">
        <v>12</v>
      </c>
      <c r="F1064" s="3">
        <v>0</v>
      </c>
      <c r="G1064" s="3">
        <f t="shared" ref="G1064:H1064" si="1062">(E1064/264)*100</f>
        <v>4.5454545454545459</v>
      </c>
      <c r="H1064" s="3">
        <f t="shared" si="1062"/>
        <v>0</v>
      </c>
    </row>
    <row r="1065" spans="1:8" ht="14.25" customHeight="1" x14ac:dyDescent="0.3">
      <c r="A1065" s="4" t="s">
        <v>114</v>
      </c>
      <c r="B1065" s="4" t="s">
        <v>115</v>
      </c>
      <c r="C1065" s="5">
        <v>100</v>
      </c>
      <c r="D1065" s="3" t="s">
        <v>12</v>
      </c>
      <c r="E1065" s="3">
        <v>9</v>
      </c>
      <c r="F1065" s="3">
        <v>1</v>
      </c>
      <c r="G1065" s="3">
        <f t="shared" ref="G1065:H1065" si="1063">(E1065/264)*100</f>
        <v>3.4090909090909087</v>
      </c>
      <c r="H1065" s="3">
        <f t="shared" si="1063"/>
        <v>0.37878787878787878</v>
      </c>
    </row>
    <row r="1066" spans="1:8" ht="14.25" customHeight="1" x14ac:dyDescent="0.3">
      <c r="A1066" s="4" t="s">
        <v>114</v>
      </c>
      <c r="B1066" s="4" t="s">
        <v>115</v>
      </c>
      <c r="C1066" s="5">
        <v>105</v>
      </c>
      <c r="D1066" s="3" t="s">
        <v>12</v>
      </c>
      <c r="E1066" s="3">
        <v>7</v>
      </c>
      <c r="F1066" s="3">
        <v>1</v>
      </c>
      <c r="G1066" s="3">
        <f t="shared" ref="G1066:H1066" si="1064">(E1066/264)*100</f>
        <v>2.6515151515151514</v>
      </c>
      <c r="H1066" s="3">
        <f t="shared" si="1064"/>
        <v>0.37878787878787878</v>
      </c>
    </row>
    <row r="1067" spans="1:8" ht="14.25" customHeight="1" x14ac:dyDescent="0.3">
      <c r="A1067" s="4" t="s">
        <v>114</v>
      </c>
      <c r="B1067" s="4" t="s">
        <v>115</v>
      </c>
      <c r="C1067" s="5">
        <v>110</v>
      </c>
      <c r="D1067" s="3" t="s">
        <v>12</v>
      </c>
      <c r="E1067" s="3">
        <v>4</v>
      </c>
      <c r="F1067" s="3">
        <v>0</v>
      </c>
      <c r="G1067" s="3">
        <f t="shared" ref="G1067:H1067" si="1065">(E1067/264)*100</f>
        <v>1.5151515151515151</v>
      </c>
      <c r="H1067" s="3">
        <f t="shared" si="1065"/>
        <v>0</v>
      </c>
    </row>
    <row r="1068" spans="1:8" ht="14.25" customHeight="1" x14ac:dyDescent="0.3">
      <c r="A1068" s="4" t="s">
        <v>114</v>
      </c>
      <c r="B1068" s="4" t="s">
        <v>115</v>
      </c>
      <c r="C1068" s="5">
        <v>115</v>
      </c>
      <c r="D1068" s="3" t="s">
        <v>12</v>
      </c>
      <c r="E1068" s="3">
        <v>1</v>
      </c>
      <c r="F1068" s="3">
        <v>0</v>
      </c>
      <c r="G1068" s="3">
        <f t="shared" ref="G1068:H1068" si="1066">(E1068/264)*100</f>
        <v>0.37878787878787878</v>
      </c>
      <c r="H1068" s="3">
        <f t="shared" si="1066"/>
        <v>0</v>
      </c>
    </row>
    <row r="1069" spans="1:8" ht="14.25" customHeight="1" x14ac:dyDescent="0.3">
      <c r="A1069" s="4" t="s">
        <v>114</v>
      </c>
      <c r="B1069" s="4" t="s">
        <v>115</v>
      </c>
      <c r="C1069" s="5">
        <v>120</v>
      </c>
      <c r="D1069" s="3" t="s">
        <v>12</v>
      </c>
      <c r="E1069" s="3">
        <v>5</v>
      </c>
      <c r="F1069" s="3">
        <v>0</v>
      </c>
      <c r="G1069" s="3">
        <f t="shared" ref="G1069:H1069" si="1067">(E1069/264)*100</f>
        <v>1.893939393939394</v>
      </c>
      <c r="H1069" s="3">
        <f t="shared" si="1067"/>
        <v>0</v>
      </c>
    </row>
    <row r="1070" spans="1:8" ht="14.25" customHeight="1" x14ac:dyDescent="0.3">
      <c r="A1070" s="4" t="s">
        <v>114</v>
      </c>
      <c r="B1070" s="4" t="s">
        <v>115</v>
      </c>
      <c r="C1070" s="5">
        <v>125</v>
      </c>
      <c r="D1070" s="3" t="s">
        <v>12</v>
      </c>
      <c r="E1070" s="3">
        <v>1</v>
      </c>
      <c r="F1070" s="3">
        <v>0</v>
      </c>
      <c r="G1070" s="3">
        <f t="shared" ref="G1070:H1070" si="1068">(E1070/264)*100</f>
        <v>0.37878787878787878</v>
      </c>
      <c r="H1070" s="3">
        <f t="shared" si="1068"/>
        <v>0</v>
      </c>
    </row>
    <row r="1071" spans="1:8" ht="14.25" customHeight="1" x14ac:dyDescent="0.3">
      <c r="A1071" s="4" t="s">
        <v>114</v>
      </c>
      <c r="B1071" s="4" t="s">
        <v>115</v>
      </c>
      <c r="C1071" s="5">
        <v>130</v>
      </c>
      <c r="D1071" s="3" t="s">
        <v>12</v>
      </c>
      <c r="E1071" s="3">
        <v>0</v>
      </c>
      <c r="F1071" s="3">
        <v>0</v>
      </c>
      <c r="G1071" s="3">
        <f t="shared" ref="G1071:H1071" si="1069">(E1071/264)*100</f>
        <v>0</v>
      </c>
      <c r="H1071" s="3">
        <f t="shared" si="1069"/>
        <v>0</v>
      </c>
    </row>
    <row r="1072" spans="1:8" ht="14.25" customHeight="1" x14ac:dyDescent="0.3">
      <c r="A1072" s="4" t="s">
        <v>114</v>
      </c>
      <c r="B1072" s="4" t="s">
        <v>115</v>
      </c>
      <c r="C1072" s="5">
        <v>135</v>
      </c>
      <c r="D1072" s="3" t="s">
        <v>12</v>
      </c>
      <c r="E1072" s="3">
        <v>0</v>
      </c>
      <c r="F1072" s="3">
        <v>0</v>
      </c>
      <c r="G1072" s="3">
        <f t="shared" ref="G1072:H1072" si="1070">(E1072/264)*100</f>
        <v>0</v>
      </c>
      <c r="H1072" s="3">
        <f t="shared" si="1070"/>
        <v>0</v>
      </c>
    </row>
    <row r="1073" spans="1:8" ht="14.25" customHeight="1" x14ac:dyDescent="0.3">
      <c r="A1073" s="4" t="s">
        <v>114</v>
      </c>
      <c r="B1073" s="4" t="s">
        <v>115</v>
      </c>
      <c r="C1073" s="5">
        <v>140</v>
      </c>
      <c r="D1073" s="3" t="s">
        <v>12</v>
      </c>
      <c r="E1073" s="3">
        <v>0</v>
      </c>
      <c r="F1073" s="3">
        <v>0</v>
      </c>
      <c r="G1073" s="3">
        <f t="shared" ref="G1073:H1073" si="1071">(E1073/264)*100</f>
        <v>0</v>
      </c>
      <c r="H1073" s="3">
        <f t="shared" si="1071"/>
        <v>0</v>
      </c>
    </row>
    <row r="1074" spans="1:8" ht="14.25" customHeight="1" x14ac:dyDescent="0.3">
      <c r="A1074" s="4" t="s">
        <v>114</v>
      </c>
      <c r="B1074" s="4" t="s">
        <v>115</v>
      </c>
      <c r="C1074" s="5">
        <v>145</v>
      </c>
      <c r="D1074" s="3" t="s">
        <v>12</v>
      </c>
      <c r="E1074" s="3">
        <v>0</v>
      </c>
      <c r="F1074" s="3">
        <v>1</v>
      </c>
      <c r="G1074" s="3">
        <f t="shared" ref="G1074:H1074" si="1072">(E1074/264)*100</f>
        <v>0</v>
      </c>
      <c r="H1074" s="3">
        <f t="shared" si="1072"/>
        <v>0.37878787878787878</v>
      </c>
    </row>
    <row r="1075" spans="1:8" ht="14.25" customHeight="1" x14ac:dyDescent="0.3">
      <c r="A1075" s="4" t="s">
        <v>114</v>
      </c>
      <c r="B1075" s="4" t="s">
        <v>115</v>
      </c>
      <c r="C1075" s="5">
        <v>150</v>
      </c>
      <c r="D1075" s="3" t="s">
        <v>12</v>
      </c>
      <c r="E1075" s="3">
        <v>0</v>
      </c>
      <c r="F1075" s="3">
        <v>0</v>
      </c>
      <c r="G1075" s="3">
        <f t="shared" ref="G1075:H1075" si="1073">(E1075/264)*100</f>
        <v>0</v>
      </c>
      <c r="H1075" s="3">
        <f t="shared" si="1073"/>
        <v>0</v>
      </c>
    </row>
    <row r="1076" spans="1:8" ht="14.25" customHeight="1" x14ac:dyDescent="0.3">
      <c r="A1076" s="4" t="s">
        <v>114</v>
      </c>
      <c r="B1076" s="4" t="s">
        <v>115</v>
      </c>
      <c r="C1076" s="5">
        <v>155</v>
      </c>
      <c r="D1076" s="3" t="s">
        <v>12</v>
      </c>
      <c r="E1076" s="3">
        <v>0</v>
      </c>
      <c r="F1076" s="3">
        <v>0</v>
      </c>
      <c r="G1076" s="3">
        <f t="shared" ref="G1076:H1076" si="1074">(E1076/264)*100</f>
        <v>0</v>
      </c>
      <c r="H1076" s="3">
        <f t="shared" si="1074"/>
        <v>0</v>
      </c>
    </row>
    <row r="1077" spans="1:8" ht="14.25" customHeight="1" x14ac:dyDescent="0.3">
      <c r="A1077" s="4" t="s">
        <v>114</v>
      </c>
      <c r="B1077" s="4" t="s">
        <v>115</v>
      </c>
      <c r="C1077" s="5">
        <v>160</v>
      </c>
      <c r="D1077" s="3" t="s">
        <v>12</v>
      </c>
      <c r="E1077" s="3">
        <v>0</v>
      </c>
      <c r="F1077" s="3">
        <v>0</v>
      </c>
      <c r="G1077" s="3">
        <f t="shared" ref="G1077:H1077" si="1075">(E1077/264)*100</f>
        <v>0</v>
      </c>
      <c r="H1077" s="3">
        <f t="shared" si="1075"/>
        <v>0</v>
      </c>
    </row>
    <row r="1078" spans="1:8" ht="14.25" customHeight="1" x14ac:dyDescent="0.3">
      <c r="A1078" s="4" t="s">
        <v>114</v>
      </c>
      <c r="B1078" s="4" t="s">
        <v>115</v>
      </c>
      <c r="C1078" s="5">
        <v>165</v>
      </c>
      <c r="D1078" s="3" t="s">
        <v>12</v>
      </c>
      <c r="E1078" s="3">
        <v>0</v>
      </c>
      <c r="F1078" s="3">
        <v>0</v>
      </c>
      <c r="G1078" s="3">
        <f t="shared" ref="G1078:H1078" si="1076">(E1078/264)*100</f>
        <v>0</v>
      </c>
      <c r="H1078" s="3">
        <f t="shared" si="1076"/>
        <v>0</v>
      </c>
    </row>
    <row r="1079" spans="1:8" ht="14.25" customHeight="1" x14ac:dyDescent="0.3">
      <c r="A1079" s="4" t="s">
        <v>114</v>
      </c>
      <c r="B1079" s="4" t="s">
        <v>115</v>
      </c>
      <c r="C1079" s="5">
        <v>170</v>
      </c>
      <c r="D1079" s="3" t="s">
        <v>12</v>
      </c>
      <c r="E1079" s="3">
        <v>0</v>
      </c>
      <c r="F1079" s="3">
        <v>0</v>
      </c>
      <c r="G1079" s="3">
        <f t="shared" ref="G1079:H1079" si="1077">(E1079/264)*100</f>
        <v>0</v>
      </c>
      <c r="H1079" s="3">
        <f t="shared" si="1077"/>
        <v>0</v>
      </c>
    </row>
    <row r="1080" spans="1:8" ht="14.25" customHeight="1" x14ac:dyDescent="0.3">
      <c r="A1080" s="4" t="s">
        <v>114</v>
      </c>
      <c r="B1080" s="4" t="s">
        <v>115</v>
      </c>
      <c r="C1080" s="5">
        <v>175</v>
      </c>
      <c r="D1080" s="3" t="s">
        <v>12</v>
      </c>
      <c r="E1080" s="3">
        <v>0</v>
      </c>
      <c r="F1080" s="3">
        <v>0</v>
      </c>
      <c r="G1080" s="3">
        <f t="shared" ref="G1080:H1080" si="1078">(E1080/264)*100</f>
        <v>0</v>
      </c>
      <c r="H1080" s="3">
        <f t="shared" si="1078"/>
        <v>0</v>
      </c>
    </row>
    <row r="1081" spans="1:8" ht="14.25" customHeight="1" x14ac:dyDescent="0.3">
      <c r="A1081" s="4" t="s">
        <v>114</v>
      </c>
      <c r="B1081" s="4" t="s">
        <v>115</v>
      </c>
      <c r="C1081" s="5" t="s">
        <v>14</v>
      </c>
      <c r="D1081" s="3" t="s">
        <v>12</v>
      </c>
      <c r="E1081" s="3">
        <v>0</v>
      </c>
      <c r="F1081" s="3">
        <v>0</v>
      </c>
      <c r="G1081" s="3">
        <f t="shared" ref="G1081:H1081" si="1079">(E1081/264)*100</f>
        <v>0</v>
      </c>
      <c r="H1081" s="3">
        <f t="shared" si="1079"/>
        <v>0</v>
      </c>
    </row>
    <row r="1082" spans="1:8" ht="14.25" customHeight="1" x14ac:dyDescent="0.3">
      <c r="A1082" s="4" t="s">
        <v>116</v>
      </c>
      <c r="B1082" s="4" t="s">
        <v>117</v>
      </c>
      <c r="C1082" s="5">
        <v>5</v>
      </c>
      <c r="D1082" s="3" t="s">
        <v>10</v>
      </c>
      <c r="E1082" s="3">
        <v>0</v>
      </c>
      <c r="F1082" s="3">
        <v>0</v>
      </c>
      <c r="G1082" s="3">
        <f t="shared" ref="G1082:H1082" si="1080">(E1082/601)*100</f>
        <v>0</v>
      </c>
      <c r="H1082" s="3">
        <f t="shared" si="1080"/>
        <v>0</v>
      </c>
    </row>
    <row r="1083" spans="1:8" ht="14.25" customHeight="1" x14ac:dyDescent="0.3">
      <c r="A1083" s="4" t="s">
        <v>116</v>
      </c>
      <c r="B1083" s="4" t="s">
        <v>117</v>
      </c>
      <c r="C1083" s="5">
        <v>10</v>
      </c>
      <c r="D1083" s="3" t="s">
        <v>10</v>
      </c>
      <c r="E1083" s="3">
        <v>2</v>
      </c>
      <c r="F1083" s="3">
        <v>0</v>
      </c>
      <c r="G1083" s="3">
        <f t="shared" ref="G1083:H1083" si="1081">(E1083/601)*100</f>
        <v>0.33277870216306155</v>
      </c>
      <c r="H1083" s="3">
        <f t="shared" si="1081"/>
        <v>0</v>
      </c>
    </row>
    <row r="1084" spans="1:8" ht="14.25" customHeight="1" x14ac:dyDescent="0.3">
      <c r="A1084" s="4" t="s">
        <v>116</v>
      </c>
      <c r="B1084" s="4" t="s">
        <v>117</v>
      </c>
      <c r="C1084" s="5">
        <v>15</v>
      </c>
      <c r="D1084" s="3" t="s">
        <v>10</v>
      </c>
      <c r="E1084" s="3">
        <v>10</v>
      </c>
      <c r="F1084" s="3">
        <v>3</v>
      </c>
      <c r="G1084" s="3">
        <f t="shared" ref="G1084:H1084" si="1082">(E1084/601)*100</f>
        <v>1.6638935108153077</v>
      </c>
      <c r="H1084" s="3">
        <f t="shared" si="1082"/>
        <v>0.49916805324459235</v>
      </c>
    </row>
    <row r="1085" spans="1:8" ht="14.25" customHeight="1" x14ac:dyDescent="0.3">
      <c r="A1085" s="4" t="s">
        <v>116</v>
      </c>
      <c r="B1085" s="4" t="s">
        <v>117</v>
      </c>
      <c r="C1085" s="5">
        <v>20</v>
      </c>
      <c r="D1085" s="3" t="s">
        <v>10</v>
      </c>
      <c r="E1085" s="3">
        <v>32</v>
      </c>
      <c r="F1085" s="3">
        <v>5</v>
      </c>
      <c r="G1085" s="3">
        <f t="shared" ref="G1085:H1085" si="1083">(E1085/601)*100</f>
        <v>5.3244592346089847</v>
      </c>
      <c r="H1085" s="3">
        <f t="shared" si="1083"/>
        <v>0.83194675540765384</v>
      </c>
    </row>
    <row r="1086" spans="1:8" ht="14.25" customHeight="1" x14ac:dyDescent="0.3">
      <c r="A1086" s="4" t="s">
        <v>116</v>
      </c>
      <c r="B1086" s="4" t="s">
        <v>117</v>
      </c>
      <c r="C1086" s="5">
        <v>25</v>
      </c>
      <c r="D1086" s="3" t="s">
        <v>10</v>
      </c>
      <c r="E1086" s="3">
        <v>66</v>
      </c>
      <c r="F1086" s="3">
        <v>17</v>
      </c>
      <c r="G1086" s="3">
        <f t="shared" ref="G1086:H1086" si="1084">(E1086/601)*100</f>
        <v>10.981697171381031</v>
      </c>
      <c r="H1086" s="3">
        <f t="shared" si="1084"/>
        <v>2.828618968386023</v>
      </c>
    </row>
    <row r="1087" spans="1:8" ht="14.25" customHeight="1" x14ac:dyDescent="0.3">
      <c r="A1087" s="4" t="s">
        <v>116</v>
      </c>
      <c r="B1087" s="4" t="s">
        <v>117</v>
      </c>
      <c r="C1087" s="5">
        <v>30</v>
      </c>
      <c r="D1087" s="3" t="s">
        <v>10</v>
      </c>
      <c r="E1087" s="3">
        <v>91</v>
      </c>
      <c r="F1087" s="3">
        <v>3</v>
      </c>
      <c r="G1087" s="3">
        <f t="shared" ref="G1087:H1087" si="1085">(E1087/601)*100</f>
        <v>15.141430948419302</v>
      </c>
      <c r="H1087" s="3">
        <f t="shared" si="1085"/>
        <v>0.49916805324459235</v>
      </c>
    </row>
    <row r="1088" spans="1:8" ht="14.25" customHeight="1" x14ac:dyDescent="0.3">
      <c r="A1088" s="4" t="s">
        <v>116</v>
      </c>
      <c r="B1088" s="4" t="s">
        <v>117</v>
      </c>
      <c r="C1088" s="5">
        <v>35</v>
      </c>
      <c r="D1088" s="3" t="s">
        <v>10</v>
      </c>
      <c r="E1088" s="3">
        <v>88</v>
      </c>
      <c r="F1088" s="3">
        <v>2</v>
      </c>
      <c r="G1088" s="3">
        <f t="shared" ref="G1088:H1088" si="1086">(E1088/601)*100</f>
        <v>14.64226289517471</v>
      </c>
      <c r="H1088" s="3">
        <f t="shared" si="1086"/>
        <v>0.33277870216306155</v>
      </c>
    </row>
    <row r="1089" spans="1:8" ht="14.25" customHeight="1" x14ac:dyDescent="0.3">
      <c r="A1089" s="4" t="s">
        <v>116</v>
      </c>
      <c r="B1089" s="4" t="s">
        <v>117</v>
      </c>
      <c r="C1089" s="5">
        <v>40</v>
      </c>
      <c r="D1089" s="3" t="s">
        <v>11</v>
      </c>
      <c r="E1089" s="3">
        <v>46</v>
      </c>
      <c r="F1089" s="3">
        <v>1</v>
      </c>
      <c r="G1089" s="3">
        <f t="shared" ref="G1089:H1089" si="1087">(E1089/601)*100</f>
        <v>7.6539101497504163</v>
      </c>
      <c r="H1089" s="3">
        <f t="shared" si="1087"/>
        <v>0.16638935108153077</v>
      </c>
    </row>
    <row r="1090" spans="1:8" ht="14.25" customHeight="1" x14ac:dyDescent="0.3">
      <c r="A1090" s="4" t="s">
        <v>116</v>
      </c>
      <c r="B1090" s="4" t="s">
        <v>117</v>
      </c>
      <c r="C1090" s="5">
        <v>45</v>
      </c>
      <c r="D1090" s="3" t="s">
        <v>11</v>
      </c>
      <c r="E1090" s="3">
        <v>23</v>
      </c>
      <c r="F1090" s="3">
        <v>1</v>
      </c>
      <c r="G1090" s="3">
        <f t="shared" ref="G1090:H1090" si="1088">(E1090/601)*100</f>
        <v>3.8269550748752081</v>
      </c>
      <c r="H1090" s="3">
        <f t="shared" si="1088"/>
        <v>0.16638935108153077</v>
      </c>
    </row>
    <row r="1091" spans="1:8" ht="14.25" customHeight="1" x14ac:dyDescent="0.3">
      <c r="A1091" s="4" t="s">
        <v>116</v>
      </c>
      <c r="B1091" s="4" t="s">
        <v>117</v>
      </c>
      <c r="C1091" s="5">
        <v>50</v>
      </c>
      <c r="D1091" s="3" t="s">
        <v>11</v>
      </c>
      <c r="E1091" s="3">
        <v>10</v>
      </c>
      <c r="F1091" s="3">
        <v>1</v>
      </c>
      <c r="G1091" s="3">
        <f t="shared" ref="G1091:H1091" si="1089">(E1091/601)*100</f>
        <v>1.6638935108153077</v>
      </c>
      <c r="H1091" s="3">
        <f t="shared" si="1089"/>
        <v>0.16638935108153077</v>
      </c>
    </row>
    <row r="1092" spans="1:8" ht="14.25" customHeight="1" x14ac:dyDescent="0.3">
      <c r="A1092" s="4" t="s">
        <v>116</v>
      </c>
      <c r="B1092" s="4" t="s">
        <v>117</v>
      </c>
      <c r="C1092" s="5">
        <v>55</v>
      </c>
      <c r="D1092" s="3" t="s">
        <v>11</v>
      </c>
      <c r="E1092" s="3">
        <v>2</v>
      </c>
      <c r="F1092" s="3">
        <v>0</v>
      </c>
      <c r="G1092" s="3">
        <f t="shared" ref="G1092:H1092" si="1090">(E1092/601)*100</f>
        <v>0.33277870216306155</v>
      </c>
      <c r="H1092" s="3">
        <f t="shared" si="1090"/>
        <v>0</v>
      </c>
    </row>
    <row r="1093" spans="1:8" ht="14.25" customHeight="1" x14ac:dyDescent="0.3">
      <c r="A1093" s="4" t="s">
        <v>116</v>
      </c>
      <c r="B1093" s="4" t="s">
        <v>117</v>
      </c>
      <c r="C1093" s="5">
        <v>60</v>
      </c>
      <c r="D1093" s="3" t="s">
        <v>11</v>
      </c>
      <c r="E1093" s="3">
        <v>5</v>
      </c>
      <c r="F1093" s="3">
        <v>2</v>
      </c>
      <c r="G1093" s="3">
        <f t="shared" ref="G1093:H1093" si="1091">(E1093/601)*100</f>
        <v>0.83194675540765384</v>
      </c>
      <c r="H1093" s="3">
        <f t="shared" si="1091"/>
        <v>0.33277870216306155</v>
      </c>
    </row>
    <row r="1094" spans="1:8" ht="14.25" customHeight="1" x14ac:dyDescent="0.3">
      <c r="A1094" s="4" t="s">
        <v>116</v>
      </c>
      <c r="B1094" s="4" t="s">
        <v>117</v>
      </c>
      <c r="C1094" s="5">
        <v>65</v>
      </c>
      <c r="D1094" s="3" t="s">
        <v>11</v>
      </c>
      <c r="E1094" s="3">
        <v>5</v>
      </c>
      <c r="F1094" s="3">
        <v>1</v>
      </c>
      <c r="G1094" s="3">
        <f t="shared" ref="G1094:H1094" si="1092">(E1094/601)*100</f>
        <v>0.83194675540765384</v>
      </c>
      <c r="H1094" s="3">
        <f t="shared" si="1092"/>
        <v>0.16638935108153077</v>
      </c>
    </row>
    <row r="1095" spans="1:8" ht="14.25" customHeight="1" x14ac:dyDescent="0.3">
      <c r="A1095" s="4" t="s">
        <v>116</v>
      </c>
      <c r="B1095" s="4" t="s">
        <v>117</v>
      </c>
      <c r="C1095" s="5">
        <v>70</v>
      </c>
      <c r="D1095" s="3" t="s">
        <v>11</v>
      </c>
      <c r="E1095" s="3">
        <v>7</v>
      </c>
      <c r="F1095" s="3">
        <v>2</v>
      </c>
      <c r="G1095" s="3">
        <f t="shared" ref="G1095:H1095" si="1093">(E1095/601)*100</f>
        <v>1.1647254575707155</v>
      </c>
      <c r="H1095" s="3">
        <f t="shared" si="1093"/>
        <v>0.33277870216306155</v>
      </c>
    </row>
    <row r="1096" spans="1:8" ht="14.25" customHeight="1" x14ac:dyDescent="0.3">
      <c r="A1096" s="4" t="s">
        <v>116</v>
      </c>
      <c r="B1096" s="4" t="s">
        <v>117</v>
      </c>
      <c r="C1096" s="5">
        <v>75</v>
      </c>
      <c r="D1096" s="3" t="s">
        <v>11</v>
      </c>
      <c r="E1096" s="3">
        <v>12</v>
      </c>
      <c r="F1096" s="3">
        <v>1</v>
      </c>
      <c r="G1096" s="3">
        <f t="shared" ref="G1096:H1096" si="1094">(E1096/601)*100</f>
        <v>1.9966722129783694</v>
      </c>
      <c r="H1096" s="3">
        <f t="shared" si="1094"/>
        <v>0.16638935108153077</v>
      </c>
    </row>
    <row r="1097" spans="1:8" ht="14.25" customHeight="1" x14ac:dyDescent="0.3">
      <c r="A1097" s="4" t="s">
        <v>116</v>
      </c>
      <c r="B1097" s="4" t="s">
        <v>117</v>
      </c>
      <c r="C1097" s="5">
        <v>80</v>
      </c>
      <c r="D1097" s="3" t="s">
        <v>12</v>
      </c>
      <c r="E1097" s="3">
        <v>17</v>
      </c>
      <c r="F1097" s="3">
        <v>2</v>
      </c>
      <c r="G1097" s="3">
        <f t="shared" ref="G1097:H1097" si="1095">(E1097/601)*100</f>
        <v>2.828618968386023</v>
      </c>
      <c r="H1097" s="3">
        <f t="shared" si="1095"/>
        <v>0.33277870216306155</v>
      </c>
    </row>
    <row r="1098" spans="1:8" ht="14.25" customHeight="1" x14ac:dyDescent="0.3">
      <c r="A1098" s="4" t="s">
        <v>116</v>
      </c>
      <c r="B1098" s="4" t="s">
        <v>117</v>
      </c>
      <c r="C1098" s="5">
        <v>85</v>
      </c>
      <c r="D1098" s="3" t="s">
        <v>12</v>
      </c>
      <c r="E1098" s="3">
        <v>32</v>
      </c>
      <c r="F1098" s="3">
        <v>3</v>
      </c>
      <c r="G1098" s="3">
        <f t="shared" ref="G1098:H1098" si="1096">(E1098/601)*100</f>
        <v>5.3244592346089847</v>
      </c>
      <c r="H1098" s="3">
        <f t="shared" si="1096"/>
        <v>0.49916805324459235</v>
      </c>
    </row>
    <row r="1099" spans="1:8" ht="14.25" customHeight="1" x14ac:dyDescent="0.3">
      <c r="A1099" s="4" t="s">
        <v>116</v>
      </c>
      <c r="B1099" s="4" t="s">
        <v>117</v>
      </c>
      <c r="C1099" s="5">
        <v>90</v>
      </c>
      <c r="D1099" s="3" t="s">
        <v>12</v>
      </c>
      <c r="E1099" s="3">
        <v>20</v>
      </c>
      <c r="F1099" s="3">
        <v>3</v>
      </c>
      <c r="G1099" s="3">
        <f t="shared" ref="G1099:H1099" si="1097">(E1099/601)*100</f>
        <v>3.3277870216306153</v>
      </c>
      <c r="H1099" s="3">
        <f t="shared" si="1097"/>
        <v>0.49916805324459235</v>
      </c>
    </row>
    <row r="1100" spans="1:8" ht="14.25" customHeight="1" x14ac:dyDescent="0.3">
      <c r="A1100" s="4" t="s">
        <v>116</v>
      </c>
      <c r="B1100" s="4" t="s">
        <v>117</v>
      </c>
      <c r="C1100" s="5">
        <v>95</v>
      </c>
      <c r="D1100" s="3" t="s">
        <v>12</v>
      </c>
      <c r="E1100" s="3">
        <v>21</v>
      </c>
      <c r="F1100" s="3">
        <v>2</v>
      </c>
      <c r="G1100" s="3">
        <f t="shared" ref="G1100:H1100" si="1098">(E1100/601)*100</f>
        <v>3.494176372712146</v>
      </c>
      <c r="H1100" s="3">
        <f t="shared" si="1098"/>
        <v>0.33277870216306155</v>
      </c>
    </row>
    <row r="1101" spans="1:8" ht="14.25" customHeight="1" x14ac:dyDescent="0.3">
      <c r="A1101" s="4" t="s">
        <v>116</v>
      </c>
      <c r="B1101" s="4" t="s">
        <v>117</v>
      </c>
      <c r="C1101" s="5">
        <v>100</v>
      </c>
      <c r="D1101" s="3" t="s">
        <v>12</v>
      </c>
      <c r="E1101" s="3">
        <v>23</v>
      </c>
      <c r="F1101" s="3">
        <v>0</v>
      </c>
      <c r="G1101" s="3">
        <f t="shared" ref="G1101:H1101" si="1099">(E1101/601)*100</f>
        <v>3.8269550748752081</v>
      </c>
      <c r="H1101" s="3">
        <f t="shared" si="1099"/>
        <v>0</v>
      </c>
    </row>
    <row r="1102" spans="1:8" ht="14.25" customHeight="1" x14ac:dyDescent="0.3">
      <c r="A1102" s="4" t="s">
        <v>116</v>
      </c>
      <c r="B1102" s="4" t="s">
        <v>117</v>
      </c>
      <c r="C1102" s="5">
        <v>105</v>
      </c>
      <c r="D1102" s="3" t="s">
        <v>12</v>
      </c>
      <c r="E1102" s="3">
        <v>12</v>
      </c>
      <c r="F1102" s="3">
        <v>2</v>
      </c>
      <c r="G1102" s="3">
        <f t="shared" ref="G1102:H1102" si="1100">(E1102/601)*100</f>
        <v>1.9966722129783694</v>
      </c>
      <c r="H1102" s="3">
        <f t="shared" si="1100"/>
        <v>0.33277870216306155</v>
      </c>
    </row>
    <row r="1103" spans="1:8" ht="14.25" customHeight="1" x14ac:dyDescent="0.3">
      <c r="A1103" s="4" t="s">
        <v>116</v>
      </c>
      <c r="B1103" s="4" t="s">
        <v>117</v>
      </c>
      <c r="C1103" s="5">
        <v>110</v>
      </c>
      <c r="D1103" s="3" t="s">
        <v>12</v>
      </c>
      <c r="E1103" s="3">
        <v>12</v>
      </c>
      <c r="F1103" s="3">
        <v>1</v>
      </c>
      <c r="G1103" s="3">
        <f t="shared" ref="G1103:H1103" si="1101">(E1103/601)*100</f>
        <v>1.9966722129783694</v>
      </c>
      <c r="H1103" s="3">
        <f t="shared" si="1101"/>
        <v>0.16638935108153077</v>
      </c>
    </row>
    <row r="1104" spans="1:8" ht="14.25" customHeight="1" x14ac:dyDescent="0.3">
      <c r="A1104" s="4" t="s">
        <v>116</v>
      </c>
      <c r="B1104" s="4" t="s">
        <v>117</v>
      </c>
      <c r="C1104" s="5">
        <v>115</v>
      </c>
      <c r="D1104" s="3" t="s">
        <v>12</v>
      </c>
      <c r="E1104" s="3">
        <v>3</v>
      </c>
      <c r="F1104" s="3">
        <v>1</v>
      </c>
      <c r="G1104" s="3">
        <f t="shared" ref="G1104:H1104" si="1102">(E1104/601)*100</f>
        <v>0.49916805324459235</v>
      </c>
      <c r="H1104" s="3">
        <f t="shared" si="1102"/>
        <v>0.16638935108153077</v>
      </c>
    </row>
    <row r="1105" spans="1:8" ht="14.25" customHeight="1" x14ac:dyDescent="0.3">
      <c r="A1105" s="4" t="s">
        <v>116</v>
      </c>
      <c r="B1105" s="4" t="s">
        <v>117</v>
      </c>
      <c r="C1105" s="5">
        <v>120</v>
      </c>
      <c r="D1105" s="3" t="s">
        <v>12</v>
      </c>
      <c r="E1105" s="3">
        <v>5</v>
      </c>
      <c r="F1105" s="3">
        <v>0</v>
      </c>
      <c r="G1105" s="3">
        <f t="shared" ref="G1105:H1105" si="1103">(E1105/601)*100</f>
        <v>0.83194675540765384</v>
      </c>
      <c r="H1105" s="3">
        <f t="shared" si="1103"/>
        <v>0</v>
      </c>
    </row>
    <row r="1106" spans="1:8" ht="14.25" customHeight="1" x14ac:dyDescent="0.3">
      <c r="A1106" s="4" t="s">
        <v>116</v>
      </c>
      <c r="B1106" s="4" t="s">
        <v>117</v>
      </c>
      <c r="C1106" s="5">
        <v>125</v>
      </c>
      <c r="D1106" s="3" t="s">
        <v>12</v>
      </c>
      <c r="E1106" s="3">
        <v>1</v>
      </c>
      <c r="F1106" s="3">
        <v>1</v>
      </c>
      <c r="G1106" s="3">
        <f t="shared" ref="G1106:H1106" si="1104">(E1106/601)*100</f>
        <v>0.16638935108153077</v>
      </c>
      <c r="H1106" s="3">
        <f t="shared" si="1104"/>
        <v>0.16638935108153077</v>
      </c>
    </row>
    <row r="1107" spans="1:8" ht="14.25" customHeight="1" x14ac:dyDescent="0.3">
      <c r="A1107" s="4" t="s">
        <v>116</v>
      </c>
      <c r="B1107" s="4" t="s">
        <v>117</v>
      </c>
      <c r="C1107" s="5">
        <v>130</v>
      </c>
      <c r="D1107" s="3" t="s">
        <v>12</v>
      </c>
      <c r="E1107" s="3">
        <v>2</v>
      </c>
      <c r="F1107" s="3">
        <v>0</v>
      </c>
      <c r="G1107" s="3">
        <f t="shared" ref="G1107:H1107" si="1105">(E1107/601)*100</f>
        <v>0.33277870216306155</v>
      </c>
      <c r="H1107" s="3">
        <f t="shared" si="1105"/>
        <v>0</v>
      </c>
    </row>
    <row r="1108" spans="1:8" ht="14.25" customHeight="1" x14ac:dyDescent="0.3">
      <c r="A1108" s="4" t="s">
        <v>116</v>
      </c>
      <c r="B1108" s="4" t="s">
        <v>117</v>
      </c>
      <c r="C1108" s="5">
        <v>135</v>
      </c>
      <c r="D1108" s="3" t="s">
        <v>12</v>
      </c>
      <c r="E1108" s="3">
        <v>0</v>
      </c>
      <c r="F1108" s="3">
        <v>0</v>
      </c>
      <c r="G1108" s="3">
        <f t="shared" ref="G1108:H1108" si="1106">(E1108/601)*100</f>
        <v>0</v>
      </c>
      <c r="H1108" s="3">
        <f t="shared" si="1106"/>
        <v>0</v>
      </c>
    </row>
    <row r="1109" spans="1:8" ht="14.25" customHeight="1" x14ac:dyDescent="0.3">
      <c r="A1109" s="4" t="s">
        <v>116</v>
      </c>
      <c r="B1109" s="4" t="s">
        <v>117</v>
      </c>
      <c r="C1109" s="5">
        <v>140</v>
      </c>
      <c r="D1109" s="3" t="s">
        <v>12</v>
      </c>
      <c r="E1109" s="3">
        <v>0</v>
      </c>
      <c r="F1109" s="3">
        <v>0</v>
      </c>
      <c r="G1109" s="3">
        <f t="shared" ref="G1109:H1109" si="1107">(E1109/601)*100</f>
        <v>0</v>
      </c>
      <c r="H1109" s="3">
        <f t="shared" si="1107"/>
        <v>0</v>
      </c>
    </row>
    <row r="1110" spans="1:8" ht="14.25" customHeight="1" x14ac:dyDescent="0.3">
      <c r="A1110" s="4" t="s">
        <v>116</v>
      </c>
      <c r="B1110" s="4" t="s">
        <v>117</v>
      </c>
      <c r="C1110" s="5">
        <v>145</v>
      </c>
      <c r="D1110" s="3" t="s">
        <v>12</v>
      </c>
      <c r="E1110" s="3">
        <v>0</v>
      </c>
      <c r="F1110" s="3">
        <v>0</v>
      </c>
      <c r="G1110" s="3">
        <f t="shared" ref="G1110:H1110" si="1108">(E1110/601)*100</f>
        <v>0</v>
      </c>
      <c r="H1110" s="3">
        <f t="shared" si="1108"/>
        <v>0</v>
      </c>
    </row>
    <row r="1111" spans="1:8" ht="14.25" customHeight="1" x14ac:dyDescent="0.3">
      <c r="A1111" s="4" t="s">
        <v>116</v>
      </c>
      <c r="B1111" s="4" t="s">
        <v>117</v>
      </c>
      <c r="C1111" s="5">
        <v>150</v>
      </c>
      <c r="D1111" s="3" t="s">
        <v>12</v>
      </c>
      <c r="E1111" s="3">
        <v>0</v>
      </c>
      <c r="F1111" s="3">
        <v>0</v>
      </c>
      <c r="G1111" s="3">
        <f t="shared" ref="G1111:H1111" si="1109">(E1111/601)*100</f>
        <v>0</v>
      </c>
      <c r="H1111" s="3">
        <f t="shared" si="1109"/>
        <v>0</v>
      </c>
    </row>
    <row r="1112" spans="1:8" ht="14.25" customHeight="1" x14ac:dyDescent="0.3">
      <c r="A1112" s="4" t="s">
        <v>116</v>
      </c>
      <c r="B1112" s="4" t="s">
        <v>117</v>
      </c>
      <c r="C1112" s="5">
        <v>155</v>
      </c>
      <c r="D1112" s="3" t="s">
        <v>12</v>
      </c>
      <c r="E1112" s="3">
        <v>0</v>
      </c>
      <c r="F1112" s="3">
        <v>0</v>
      </c>
      <c r="G1112" s="3">
        <f t="shared" ref="G1112:H1112" si="1110">(E1112/601)*100</f>
        <v>0</v>
      </c>
      <c r="H1112" s="3">
        <f t="shared" si="1110"/>
        <v>0</v>
      </c>
    </row>
    <row r="1113" spans="1:8" ht="14.25" customHeight="1" x14ac:dyDescent="0.3">
      <c r="A1113" s="4" t="s">
        <v>116</v>
      </c>
      <c r="B1113" s="4" t="s">
        <v>117</v>
      </c>
      <c r="C1113" s="5">
        <v>160</v>
      </c>
      <c r="D1113" s="3" t="s">
        <v>12</v>
      </c>
      <c r="E1113" s="3">
        <v>0</v>
      </c>
      <c r="F1113" s="3">
        <v>0</v>
      </c>
      <c r="G1113" s="3">
        <f t="shared" ref="G1113:H1113" si="1111">(E1113/601)*100</f>
        <v>0</v>
      </c>
      <c r="H1113" s="3">
        <f t="shared" si="1111"/>
        <v>0</v>
      </c>
    </row>
    <row r="1114" spans="1:8" ht="14.25" customHeight="1" x14ac:dyDescent="0.3">
      <c r="A1114" s="4" t="s">
        <v>116</v>
      </c>
      <c r="B1114" s="4" t="s">
        <v>117</v>
      </c>
      <c r="C1114" s="5">
        <v>165</v>
      </c>
      <c r="D1114" s="3" t="s">
        <v>12</v>
      </c>
      <c r="E1114" s="3">
        <v>0</v>
      </c>
      <c r="F1114" s="3">
        <v>0</v>
      </c>
      <c r="G1114" s="3">
        <f t="shared" ref="G1114:H1114" si="1112">(E1114/601)*100</f>
        <v>0</v>
      </c>
      <c r="H1114" s="3">
        <f t="shared" si="1112"/>
        <v>0</v>
      </c>
    </row>
    <row r="1115" spans="1:8" ht="14.25" customHeight="1" x14ac:dyDescent="0.3">
      <c r="A1115" s="4" t="s">
        <v>116</v>
      </c>
      <c r="B1115" s="4" t="s">
        <v>117</v>
      </c>
      <c r="C1115" s="5">
        <v>170</v>
      </c>
      <c r="D1115" s="3" t="s">
        <v>12</v>
      </c>
      <c r="E1115" s="3">
        <v>0</v>
      </c>
      <c r="F1115" s="3">
        <v>0</v>
      </c>
      <c r="G1115" s="3">
        <f t="shared" ref="G1115:H1115" si="1113">(E1115/601)*100</f>
        <v>0</v>
      </c>
      <c r="H1115" s="3">
        <f t="shared" si="1113"/>
        <v>0</v>
      </c>
    </row>
    <row r="1116" spans="1:8" ht="14.25" customHeight="1" x14ac:dyDescent="0.3">
      <c r="A1116" s="4" t="s">
        <v>116</v>
      </c>
      <c r="B1116" s="4" t="s">
        <v>117</v>
      </c>
      <c r="C1116" s="5">
        <v>175</v>
      </c>
      <c r="D1116" s="3" t="s">
        <v>12</v>
      </c>
      <c r="E1116" s="3">
        <v>0</v>
      </c>
      <c r="F1116" s="3">
        <v>0</v>
      </c>
      <c r="G1116" s="3">
        <f t="shared" ref="G1116:H1116" si="1114">(E1116/601)*100</f>
        <v>0</v>
      </c>
      <c r="H1116" s="3">
        <f t="shared" si="1114"/>
        <v>0</v>
      </c>
    </row>
    <row r="1117" spans="1:8" ht="14.25" customHeight="1" x14ac:dyDescent="0.3">
      <c r="A1117" s="4" t="s">
        <v>116</v>
      </c>
      <c r="B1117" s="4" t="s">
        <v>117</v>
      </c>
      <c r="C1117" s="5" t="s">
        <v>14</v>
      </c>
      <c r="D1117" s="3" t="s">
        <v>12</v>
      </c>
      <c r="E1117" s="3">
        <v>0</v>
      </c>
      <c r="F1117" s="3">
        <v>0</v>
      </c>
      <c r="G1117" s="3">
        <f t="shared" ref="G1117:H1117" si="1115">(E1117/601)*100</f>
        <v>0</v>
      </c>
      <c r="H1117" s="3">
        <f t="shared" si="1115"/>
        <v>0</v>
      </c>
    </row>
    <row r="1118" spans="1:8" ht="14.25" customHeight="1" x14ac:dyDescent="0.3">
      <c r="A1118" s="4" t="s">
        <v>118</v>
      </c>
      <c r="B1118" s="4" t="s">
        <v>119</v>
      </c>
      <c r="C1118" s="5">
        <v>5</v>
      </c>
      <c r="D1118" s="3" t="s">
        <v>10</v>
      </c>
      <c r="E1118" s="3">
        <v>0</v>
      </c>
      <c r="F1118" s="3">
        <v>0</v>
      </c>
      <c r="G1118" s="3">
        <f t="shared" ref="G1118:H1118" si="1116">(E1118/378)*100</f>
        <v>0</v>
      </c>
      <c r="H1118" s="3">
        <f t="shared" si="1116"/>
        <v>0</v>
      </c>
    </row>
    <row r="1119" spans="1:8" ht="14.25" customHeight="1" x14ac:dyDescent="0.3">
      <c r="A1119" s="4" t="s">
        <v>118</v>
      </c>
      <c r="B1119" s="4" t="s">
        <v>119</v>
      </c>
      <c r="C1119" s="5">
        <v>10</v>
      </c>
      <c r="D1119" s="3" t="s">
        <v>10</v>
      </c>
      <c r="E1119" s="3">
        <v>1</v>
      </c>
      <c r="F1119" s="3">
        <v>0</v>
      </c>
      <c r="G1119" s="3">
        <f t="shared" ref="G1119:H1119" si="1117">(E1119/378)*100</f>
        <v>0.26455026455026454</v>
      </c>
      <c r="H1119" s="3">
        <f t="shared" si="1117"/>
        <v>0</v>
      </c>
    </row>
    <row r="1120" spans="1:8" ht="14.25" customHeight="1" x14ac:dyDescent="0.3">
      <c r="A1120" s="4" t="s">
        <v>118</v>
      </c>
      <c r="B1120" s="4" t="s">
        <v>119</v>
      </c>
      <c r="C1120" s="5">
        <v>15</v>
      </c>
      <c r="D1120" s="3" t="s">
        <v>10</v>
      </c>
      <c r="E1120" s="3">
        <v>5</v>
      </c>
      <c r="F1120" s="3">
        <v>1</v>
      </c>
      <c r="G1120" s="3">
        <f t="shared" ref="G1120:H1120" si="1118">(E1120/378)*100</f>
        <v>1.3227513227513228</v>
      </c>
      <c r="H1120" s="3">
        <f t="shared" si="1118"/>
        <v>0.26455026455026454</v>
      </c>
    </row>
    <row r="1121" spans="1:8" ht="14.25" customHeight="1" x14ac:dyDescent="0.3">
      <c r="A1121" s="4" t="s">
        <v>118</v>
      </c>
      <c r="B1121" s="4" t="s">
        <v>119</v>
      </c>
      <c r="C1121" s="5">
        <v>20</v>
      </c>
      <c r="D1121" s="3" t="s">
        <v>10</v>
      </c>
      <c r="E1121" s="3">
        <v>27</v>
      </c>
      <c r="F1121" s="3">
        <v>6</v>
      </c>
      <c r="G1121" s="3">
        <f t="shared" ref="G1121:H1121" si="1119">(E1121/378)*100</f>
        <v>7.1428571428571423</v>
      </c>
      <c r="H1121" s="3">
        <f t="shared" si="1119"/>
        <v>1.5873015873015872</v>
      </c>
    </row>
    <row r="1122" spans="1:8" ht="14.25" customHeight="1" x14ac:dyDescent="0.3">
      <c r="A1122" s="4" t="s">
        <v>118</v>
      </c>
      <c r="B1122" s="4" t="s">
        <v>119</v>
      </c>
      <c r="C1122" s="5">
        <v>25</v>
      </c>
      <c r="D1122" s="3" t="s">
        <v>10</v>
      </c>
      <c r="E1122" s="3">
        <v>47</v>
      </c>
      <c r="F1122" s="3">
        <v>3</v>
      </c>
      <c r="G1122" s="3">
        <f t="shared" ref="G1122:H1122" si="1120">(E1122/378)*100</f>
        <v>12.433862433862434</v>
      </c>
      <c r="H1122" s="3">
        <f t="shared" si="1120"/>
        <v>0.79365079365079361</v>
      </c>
    </row>
    <row r="1123" spans="1:8" ht="14.25" customHeight="1" x14ac:dyDescent="0.3">
      <c r="A1123" s="4" t="s">
        <v>118</v>
      </c>
      <c r="B1123" s="4" t="s">
        <v>119</v>
      </c>
      <c r="C1123" s="5">
        <v>30</v>
      </c>
      <c r="D1123" s="3" t="s">
        <v>10</v>
      </c>
      <c r="E1123" s="3">
        <v>52</v>
      </c>
      <c r="F1123" s="3">
        <v>5</v>
      </c>
      <c r="G1123" s="3">
        <f t="shared" ref="G1123:H1123" si="1121">(E1123/378)*100</f>
        <v>13.756613756613756</v>
      </c>
      <c r="H1123" s="3">
        <f t="shared" si="1121"/>
        <v>1.3227513227513228</v>
      </c>
    </row>
    <row r="1124" spans="1:8" ht="14.25" customHeight="1" x14ac:dyDescent="0.3">
      <c r="A1124" s="4" t="s">
        <v>118</v>
      </c>
      <c r="B1124" s="4" t="s">
        <v>119</v>
      </c>
      <c r="C1124" s="5">
        <v>35</v>
      </c>
      <c r="D1124" s="3" t="s">
        <v>10</v>
      </c>
      <c r="E1124" s="3">
        <v>32</v>
      </c>
      <c r="F1124" s="3">
        <v>4</v>
      </c>
      <c r="G1124" s="3">
        <f t="shared" ref="G1124:H1124" si="1122">(E1124/378)*100</f>
        <v>8.4656084656084651</v>
      </c>
      <c r="H1124" s="3">
        <f t="shared" si="1122"/>
        <v>1.0582010582010581</v>
      </c>
    </row>
    <row r="1125" spans="1:8" ht="14.25" customHeight="1" x14ac:dyDescent="0.3">
      <c r="A1125" s="4" t="s">
        <v>118</v>
      </c>
      <c r="B1125" s="4" t="s">
        <v>119</v>
      </c>
      <c r="C1125" s="5">
        <v>40</v>
      </c>
      <c r="D1125" s="3" t="s">
        <v>11</v>
      </c>
      <c r="E1125" s="3">
        <v>14</v>
      </c>
      <c r="F1125" s="3">
        <v>0</v>
      </c>
      <c r="G1125" s="3">
        <f t="shared" ref="G1125:H1125" si="1123">(E1125/378)*100</f>
        <v>3.7037037037037033</v>
      </c>
      <c r="H1125" s="3">
        <f t="shared" si="1123"/>
        <v>0</v>
      </c>
    </row>
    <row r="1126" spans="1:8" ht="14.25" customHeight="1" x14ac:dyDescent="0.3">
      <c r="A1126" s="4" t="s">
        <v>118</v>
      </c>
      <c r="B1126" s="4" t="s">
        <v>119</v>
      </c>
      <c r="C1126" s="5">
        <v>45</v>
      </c>
      <c r="D1126" s="3" t="s">
        <v>11</v>
      </c>
      <c r="E1126" s="3">
        <v>14</v>
      </c>
      <c r="F1126" s="3">
        <v>0</v>
      </c>
      <c r="G1126" s="3">
        <f t="shared" ref="G1126:H1126" si="1124">(E1126/378)*100</f>
        <v>3.7037037037037033</v>
      </c>
      <c r="H1126" s="3">
        <f t="shared" si="1124"/>
        <v>0</v>
      </c>
    </row>
    <row r="1127" spans="1:8" ht="14.25" customHeight="1" x14ac:dyDescent="0.3">
      <c r="A1127" s="4" t="s">
        <v>118</v>
      </c>
      <c r="B1127" s="4" t="s">
        <v>119</v>
      </c>
      <c r="C1127" s="5">
        <v>50</v>
      </c>
      <c r="D1127" s="3" t="s">
        <v>11</v>
      </c>
      <c r="E1127" s="3">
        <v>6</v>
      </c>
      <c r="F1127" s="3">
        <v>0</v>
      </c>
      <c r="G1127" s="3">
        <f t="shared" ref="G1127:H1127" si="1125">(E1127/378)*100</f>
        <v>1.5873015873015872</v>
      </c>
      <c r="H1127" s="3">
        <f t="shared" si="1125"/>
        <v>0</v>
      </c>
    </row>
    <row r="1128" spans="1:8" ht="14.25" customHeight="1" x14ac:dyDescent="0.3">
      <c r="A1128" s="4" t="s">
        <v>118</v>
      </c>
      <c r="B1128" s="4" t="s">
        <v>119</v>
      </c>
      <c r="C1128" s="5">
        <v>55</v>
      </c>
      <c r="D1128" s="3" t="s">
        <v>11</v>
      </c>
      <c r="E1128" s="3">
        <v>1</v>
      </c>
      <c r="F1128" s="3">
        <v>0</v>
      </c>
      <c r="G1128" s="3">
        <f t="shared" ref="G1128:H1128" si="1126">(E1128/378)*100</f>
        <v>0.26455026455026454</v>
      </c>
      <c r="H1128" s="3">
        <f t="shared" si="1126"/>
        <v>0</v>
      </c>
    </row>
    <row r="1129" spans="1:8" ht="14.25" customHeight="1" x14ac:dyDescent="0.3">
      <c r="A1129" s="4" t="s">
        <v>118</v>
      </c>
      <c r="B1129" s="4" t="s">
        <v>119</v>
      </c>
      <c r="C1129" s="5">
        <v>60</v>
      </c>
      <c r="D1129" s="3" t="s">
        <v>11</v>
      </c>
      <c r="E1129" s="3">
        <v>10</v>
      </c>
      <c r="F1129" s="3">
        <v>2</v>
      </c>
      <c r="G1129" s="3">
        <f t="shared" ref="G1129:H1129" si="1127">(E1129/378)*100</f>
        <v>2.6455026455026456</v>
      </c>
      <c r="H1129" s="3">
        <f t="shared" si="1127"/>
        <v>0.52910052910052907</v>
      </c>
    </row>
    <row r="1130" spans="1:8" ht="14.25" customHeight="1" x14ac:dyDescent="0.3">
      <c r="A1130" s="4" t="s">
        <v>118</v>
      </c>
      <c r="B1130" s="4" t="s">
        <v>119</v>
      </c>
      <c r="C1130" s="5">
        <v>65</v>
      </c>
      <c r="D1130" s="3" t="s">
        <v>11</v>
      </c>
      <c r="E1130" s="3">
        <v>13</v>
      </c>
      <c r="F1130" s="3">
        <v>0</v>
      </c>
      <c r="G1130" s="3">
        <f t="shared" ref="G1130:H1130" si="1128">(E1130/378)*100</f>
        <v>3.4391534391534391</v>
      </c>
      <c r="H1130" s="3">
        <f t="shared" si="1128"/>
        <v>0</v>
      </c>
    </row>
    <row r="1131" spans="1:8" ht="14.25" customHeight="1" x14ac:dyDescent="0.3">
      <c r="A1131" s="4" t="s">
        <v>118</v>
      </c>
      <c r="B1131" s="4" t="s">
        <v>119</v>
      </c>
      <c r="C1131" s="5">
        <v>70</v>
      </c>
      <c r="D1131" s="3" t="s">
        <v>11</v>
      </c>
      <c r="E1131" s="3">
        <v>11</v>
      </c>
      <c r="F1131" s="3">
        <v>1</v>
      </c>
      <c r="G1131" s="3">
        <f t="shared" ref="G1131:H1131" si="1129">(E1131/378)*100</f>
        <v>2.9100529100529098</v>
      </c>
      <c r="H1131" s="3">
        <f t="shared" si="1129"/>
        <v>0.26455026455026454</v>
      </c>
    </row>
    <row r="1132" spans="1:8" ht="14.25" customHeight="1" x14ac:dyDescent="0.3">
      <c r="A1132" s="4" t="s">
        <v>118</v>
      </c>
      <c r="B1132" s="4" t="s">
        <v>119</v>
      </c>
      <c r="C1132" s="5">
        <v>75</v>
      </c>
      <c r="D1132" s="3" t="s">
        <v>11</v>
      </c>
      <c r="E1132" s="3">
        <v>27</v>
      </c>
      <c r="F1132" s="3">
        <v>2</v>
      </c>
      <c r="G1132" s="3">
        <f t="shared" ref="G1132:H1132" si="1130">(E1132/378)*100</f>
        <v>7.1428571428571423</v>
      </c>
      <c r="H1132" s="3">
        <f t="shared" si="1130"/>
        <v>0.52910052910052907</v>
      </c>
    </row>
    <row r="1133" spans="1:8" ht="14.25" customHeight="1" x14ac:dyDescent="0.3">
      <c r="A1133" s="4" t="s">
        <v>118</v>
      </c>
      <c r="B1133" s="4" t="s">
        <v>119</v>
      </c>
      <c r="C1133" s="5">
        <v>80</v>
      </c>
      <c r="D1133" s="3" t="s">
        <v>12</v>
      </c>
      <c r="E1133" s="3">
        <v>19</v>
      </c>
      <c r="F1133" s="3">
        <v>1</v>
      </c>
      <c r="G1133" s="3">
        <f t="shared" ref="G1133:H1133" si="1131">(E1133/378)*100</f>
        <v>5.0264550264550261</v>
      </c>
      <c r="H1133" s="3">
        <f t="shared" si="1131"/>
        <v>0.26455026455026454</v>
      </c>
    </row>
    <row r="1134" spans="1:8" ht="14.25" customHeight="1" x14ac:dyDescent="0.3">
      <c r="A1134" s="4" t="s">
        <v>118</v>
      </c>
      <c r="B1134" s="4" t="s">
        <v>119</v>
      </c>
      <c r="C1134" s="5">
        <v>85</v>
      </c>
      <c r="D1134" s="3" t="s">
        <v>12</v>
      </c>
      <c r="E1134" s="3">
        <v>30</v>
      </c>
      <c r="F1134" s="3">
        <v>1</v>
      </c>
      <c r="G1134" s="3">
        <f t="shared" ref="G1134:H1134" si="1132">(E1134/378)*100</f>
        <v>7.9365079365079358</v>
      </c>
      <c r="H1134" s="3">
        <f t="shared" si="1132"/>
        <v>0.26455026455026454</v>
      </c>
    </row>
    <row r="1135" spans="1:8" ht="14.25" customHeight="1" x14ac:dyDescent="0.3">
      <c r="A1135" s="4" t="s">
        <v>118</v>
      </c>
      <c r="B1135" s="4" t="s">
        <v>119</v>
      </c>
      <c r="C1135" s="5">
        <v>90</v>
      </c>
      <c r="D1135" s="3" t="s">
        <v>12</v>
      </c>
      <c r="E1135" s="3">
        <v>18</v>
      </c>
      <c r="F1135" s="3">
        <v>1</v>
      </c>
      <c r="G1135" s="3">
        <f t="shared" ref="G1135:H1135" si="1133">(E1135/378)*100</f>
        <v>4.7619047619047619</v>
      </c>
      <c r="H1135" s="3">
        <f t="shared" si="1133"/>
        <v>0.26455026455026454</v>
      </c>
    </row>
    <row r="1136" spans="1:8" ht="14.25" customHeight="1" x14ac:dyDescent="0.3">
      <c r="A1136" s="4" t="s">
        <v>118</v>
      </c>
      <c r="B1136" s="4" t="s">
        <v>119</v>
      </c>
      <c r="C1136" s="5">
        <v>95</v>
      </c>
      <c r="D1136" s="3" t="s">
        <v>12</v>
      </c>
      <c r="E1136" s="3">
        <v>8</v>
      </c>
      <c r="F1136" s="3">
        <v>0</v>
      </c>
      <c r="G1136" s="3">
        <f t="shared" ref="G1136:H1136" si="1134">(E1136/378)*100</f>
        <v>2.1164021164021163</v>
      </c>
      <c r="H1136" s="3">
        <f t="shared" si="1134"/>
        <v>0</v>
      </c>
    </row>
    <row r="1137" spans="1:8" ht="14.25" customHeight="1" x14ac:dyDescent="0.3">
      <c r="A1137" s="4" t="s">
        <v>118</v>
      </c>
      <c r="B1137" s="4" t="s">
        <v>119</v>
      </c>
      <c r="C1137" s="5">
        <v>100</v>
      </c>
      <c r="D1137" s="3" t="s">
        <v>12</v>
      </c>
      <c r="E1137" s="3">
        <v>9</v>
      </c>
      <c r="F1137" s="3">
        <v>1</v>
      </c>
      <c r="G1137" s="3">
        <f t="shared" ref="G1137:H1137" si="1135">(E1137/378)*100</f>
        <v>2.3809523809523809</v>
      </c>
      <c r="H1137" s="3">
        <f t="shared" si="1135"/>
        <v>0.26455026455026454</v>
      </c>
    </row>
    <row r="1138" spans="1:8" ht="14.25" customHeight="1" x14ac:dyDescent="0.3">
      <c r="A1138" s="4" t="s">
        <v>118</v>
      </c>
      <c r="B1138" s="4" t="s">
        <v>119</v>
      </c>
      <c r="C1138" s="5">
        <v>105</v>
      </c>
      <c r="D1138" s="3" t="s">
        <v>12</v>
      </c>
      <c r="E1138" s="3">
        <v>3</v>
      </c>
      <c r="F1138" s="3">
        <v>0</v>
      </c>
      <c r="G1138" s="3">
        <f t="shared" ref="G1138:H1138" si="1136">(E1138/378)*100</f>
        <v>0.79365079365079361</v>
      </c>
      <c r="H1138" s="3">
        <f t="shared" si="1136"/>
        <v>0</v>
      </c>
    </row>
    <row r="1139" spans="1:8" ht="14.25" customHeight="1" x14ac:dyDescent="0.3">
      <c r="A1139" s="4" t="s">
        <v>118</v>
      </c>
      <c r="B1139" s="4" t="s">
        <v>119</v>
      </c>
      <c r="C1139" s="5">
        <v>110</v>
      </c>
      <c r="D1139" s="3" t="s">
        <v>12</v>
      </c>
      <c r="E1139" s="3">
        <v>0</v>
      </c>
      <c r="F1139" s="3">
        <v>0</v>
      </c>
      <c r="G1139" s="3">
        <f t="shared" ref="G1139:H1139" si="1137">(E1139/378)*100</f>
        <v>0</v>
      </c>
      <c r="H1139" s="3">
        <f t="shared" si="1137"/>
        <v>0</v>
      </c>
    </row>
    <row r="1140" spans="1:8" ht="14.25" customHeight="1" x14ac:dyDescent="0.3">
      <c r="A1140" s="4" t="s">
        <v>118</v>
      </c>
      <c r="B1140" s="4" t="s">
        <v>119</v>
      </c>
      <c r="C1140" s="5">
        <v>115</v>
      </c>
      <c r="D1140" s="3" t="s">
        <v>12</v>
      </c>
      <c r="E1140" s="3">
        <v>0</v>
      </c>
      <c r="F1140" s="3">
        <v>0</v>
      </c>
      <c r="G1140" s="3">
        <f t="shared" ref="G1140:H1140" si="1138">(E1140/378)*100</f>
        <v>0</v>
      </c>
      <c r="H1140" s="3">
        <f t="shared" si="1138"/>
        <v>0</v>
      </c>
    </row>
    <row r="1141" spans="1:8" ht="14.25" customHeight="1" x14ac:dyDescent="0.3">
      <c r="A1141" s="4" t="s">
        <v>118</v>
      </c>
      <c r="B1141" s="4" t="s">
        <v>119</v>
      </c>
      <c r="C1141" s="5">
        <v>120</v>
      </c>
      <c r="D1141" s="3" t="s">
        <v>12</v>
      </c>
      <c r="E1141" s="3">
        <v>1</v>
      </c>
      <c r="F1141" s="3">
        <v>0</v>
      </c>
      <c r="G1141" s="3">
        <f t="shared" ref="G1141:H1141" si="1139">(E1141/378)*100</f>
        <v>0.26455026455026454</v>
      </c>
      <c r="H1141" s="3">
        <f t="shared" si="1139"/>
        <v>0</v>
      </c>
    </row>
    <row r="1142" spans="1:8" ht="14.25" customHeight="1" x14ac:dyDescent="0.3">
      <c r="A1142" s="4" t="s">
        <v>118</v>
      </c>
      <c r="B1142" s="4" t="s">
        <v>119</v>
      </c>
      <c r="C1142" s="5">
        <v>125</v>
      </c>
      <c r="D1142" s="3" t="s">
        <v>12</v>
      </c>
      <c r="E1142" s="3">
        <v>0</v>
      </c>
      <c r="F1142" s="3">
        <v>0</v>
      </c>
      <c r="G1142" s="3">
        <f t="shared" ref="G1142:H1142" si="1140">(E1142/378)*100</f>
        <v>0</v>
      </c>
      <c r="H1142" s="3">
        <f t="shared" si="1140"/>
        <v>0</v>
      </c>
    </row>
    <row r="1143" spans="1:8" ht="14.25" customHeight="1" x14ac:dyDescent="0.3">
      <c r="A1143" s="4" t="s">
        <v>118</v>
      </c>
      <c r="B1143" s="4" t="s">
        <v>119</v>
      </c>
      <c r="C1143" s="5">
        <v>130</v>
      </c>
      <c r="D1143" s="3" t="s">
        <v>12</v>
      </c>
      <c r="E1143" s="3">
        <v>0</v>
      </c>
      <c r="F1143" s="3">
        <v>0</v>
      </c>
      <c r="G1143" s="3">
        <f t="shared" ref="G1143:H1143" si="1141">(E1143/378)*100</f>
        <v>0</v>
      </c>
      <c r="H1143" s="3">
        <f t="shared" si="1141"/>
        <v>0</v>
      </c>
    </row>
    <row r="1144" spans="1:8" ht="14.25" customHeight="1" x14ac:dyDescent="0.3">
      <c r="A1144" s="4" t="s">
        <v>118</v>
      </c>
      <c r="B1144" s="4" t="s">
        <v>119</v>
      </c>
      <c r="C1144" s="5">
        <v>135</v>
      </c>
      <c r="D1144" s="3" t="s">
        <v>12</v>
      </c>
      <c r="E1144" s="3">
        <v>0</v>
      </c>
      <c r="F1144" s="3">
        <v>0</v>
      </c>
      <c r="G1144" s="3">
        <f t="shared" ref="G1144:H1144" si="1142">(E1144/378)*100</f>
        <v>0</v>
      </c>
      <c r="H1144" s="3">
        <f t="shared" si="1142"/>
        <v>0</v>
      </c>
    </row>
    <row r="1145" spans="1:8" ht="14.25" customHeight="1" x14ac:dyDescent="0.3">
      <c r="A1145" s="4" t="s">
        <v>118</v>
      </c>
      <c r="B1145" s="4" t="s">
        <v>119</v>
      </c>
      <c r="C1145" s="5">
        <v>140</v>
      </c>
      <c r="D1145" s="3" t="s">
        <v>12</v>
      </c>
      <c r="E1145" s="3">
        <v>1</v>
      </c>
      <c r="F1145" s="3">
        <v>0</v>
      </c>
      <c r="G1145" s="3">
        <f t="shared" ref="G1145:H1145" si="1143">(E1145/378)*100</f>
        <v>0.26455026455026454</v>
      </c>
      <c r="H1145" s="3">
        <f t="shared" si="1143"/>
        <v>0</v>
      </c>
    </row>
    <row r="1146" spans="1:8" ht="14.25" customHeight="1" x14ac:dyDescent="0.3">
      <c r="A1146" s="4" t="s">
        <v>118</v>
      </c>
      <c r="B1146" s="4" t="s">
        <v>119</v>
      </c>
      <c r="C1146" s="5">
        <v>145</v>
      </c>
      <c r="D1146" s="3" t="s">
        <v>12</v>
      </c>
      <c r="E1146" s="3">
        <v>0</v>
      </c>
      <c r="F1146" s="3">
        <v>0</v>
      </c>
      <c r="G1146" s="3">
        <f t="shared" ref="G1146:H1146" si="1144">(E1146/378)*100</f>
        <v>0</v>
      </c>
      <c r="H1146" s="3">
        <f t="shared" si="1144"/>
        <v>0</v>
      </c>
    </row>
    <row r="1147" spans="1:8" ht="14.25" customHeight="1" x14ac:dyDescent="0.3">
      <c r="A1147" s="4" t="s">
        <v>118</v>
      </c>
      <c r="B1147" s="4" t="s">
        <v>119</v>
      </c>
      <c r="C1147" s="5">
        <v>150</v>
      </c>
      <c r="D1147" s="3" t="s">
        <v>12</v>
      </c>
      <c r="E1147" s="3">
        <v>0</v>
      </c>
      <c r="F1147" s="3">
        <v>0</v>
      </c>
      <c r="G1147" s="3">
        <f t="shared" ref="G1147:H1147" si="1145">(E1147/378)*100</f>
        <v>0</v>
      </c>
      <c r="H1147" s="3">
        <f t="shared" si="1145"/>
        <v>0</v>
      </c>
    </row>
    <row r="1148" spans="1:8" ht="14.25" customHeight="1" x14ac:dyDescent="0.3">
      <c r="A1148" s="4" t="s">
        <v>118</v>
      </c>
      <c r="B1148" s="4" t="s">
        <v>119</v>
      </c>
      <c r="C1148" s="5">
        <v>155</v>
      </c>
      <c r="D1148" s="3" t="s">
        <v>12</v>
      </c>
      <c r="E1148" s="3">
        <v>0</v>
      </c>
      <c r="F1148" s="3">
        <v>0</v>
      </c>
      <c r="G1148" s="3">
        <f t="shared" ref="G1148:H1148" si="1146">(E1148/378)*100</f>
        <v>0</v>
      </c>
      <c r="H1148" s="3">
        <f t="shared" si="1146"/>
        <v>0</v>
      </c>
    </row>
    <row r="1149" spans="1:8" ht="14.25" customHeight="1" x14ac:dyDescent="0.3">
      <c r="A1149" s="4" t="s">
        <v>118</v>
      </c>
      <c r="B1149" s="4" t="s">
        <v>119</v>
      </c>
      <c r="C1149" s="5">
        <v>160</v>
      </c>
      <c r="D1149" s="3" t="s">
        <v>12</v>
      </c>
      <c r="E1149" s="3">
        <v>0</v>
      </c>
      <c r="F1149" s="3">
        <v>1</v>
      </c>
      <c r="G1149" s="3">
        <f t="shared" ref="G1149:H1149" si="1147">(E1149/378)*100</f>
        <v>0</v>
      </c>
      <c r="H1149" s="3">
        <f t="shared" si="1147"/>
        <v>0.26455026455026454</v>
      </c>
    </row>
    <row r="1150" spans="1:8" ht="14.25" customHeight="1" x14ac:dyDescent="0.3">
      <c r="A1150" s="4" t="s">
        <v>118</v>
      </c>
      <c r="B1150" s="4" t="s">
        <v>119</v>
      </c>
      <c r="C1150" s="5">
        <v>165</v>
      </c>
      <c r="D1150" s="3" t="s">
        <v>12</v>
      </c>
      <c r="E1150" s="3">
        <v>0</v>
      </c>
      <c r="F1150" s="3">
        <v>0</v>
      </c>
      <c r="G1150" s="3">
        <f t="shared" ref="G1150:H1150" si="1148">(E1150/378)*100</f>
        <v>0</v>
      </c>
      <c r="H1150" s="3">
        <f t="shared" si="1148"/>
        <v>0</v>
      </c>
    </row>
    <row r="1151" spans="1:8" ht="14.25" customHeight="1" x14ac:dyDescent="0.3">
      <c r="A1151" s="4" t="s">
        <v>118</v>
      </c>
      <c r="B1151" s="4" t="s">
        <v>119</v>
      </c>
      <c r="C1151" s="5">
        <v>170</v>
      </c>
      <c r="D1151" s="3" t="s">
        <v>12</v>
      </c>
      <c r="E1151" s="3">
        <v>0</v>
      </c>
      <c r="F1151" s="3">
        <v>0</v>
      </c>
      <c r="G1151" s="3">
        <f t="shared" ref="G1151:H1151" si="1149">(E1151/378)*100</f>
        <v>0</v>
      </c>
      <c r="H1151" s="3">
        <f t="shared" si="1149"/>
        <v>0</v>
      </c>
    </row>
    <row r="1152" spans="1:8" ht="14.25" customHeight="1" x14ac:dyDescent="0.3">
      <c r="A1152" s="4" t="s">
        <v>118</v>
      </c>
      <c r="B1152" s="4" t="s">
        <v>119</v>
      </c>
      <c r="C1152" s="5">
        <v>175</v>
      </c>
      <c r="D1152" s="3" t="s">
        <v>12</v>
      </c>
      <c r="E1152" s="3">
        <v>0</v>
      </c>
      <c r="F1152" s="3">
        <v>0</v>
      </c>
      <c r="G1152" s="3">
        <f t="shared" ref="G1152:H1152" si="1150">(E1152/378)*100</f>
        <v>0</v>
      </c>
      <c r="H1152" s="3">
        <f t="shared" si="1150"/>
        <v>0</v>
      </c>
    </row>
    <row r="1153" spans="1:8" ht="14.25" customHeight="1" x14ac:dyDescent="0.3">
      <c r="A1153" s="4" t="s">
        <v>118</v>
      </c>
      <c r="B1153" s="4" t="s">
        <v>119</v>
      </c>
      <c r="C1153" s="5" t="s">
        <v>14</v>
      </c>
      <c r="D1153" s="3" t="s">
        <v>12</v>
      </c>
      <c r="E1153" s="3">
        <v>0</v>
      </c>
      <c r="F1153" s="3">
        <v>0</v>
      </c>
      <c r="G1153" s="3">
        <f t="shared" ref="G1153:H1153" si="1151">(E1153/378)*100</f>
        <v>0</v>
      </c>
      <c r="H1153" s="3">
        <f t="shared" si="1151"/>
        <v>0</v>
      </c>
    </row>
    <row r="1154" spans="1:8" ht="14.25" customHeight="1" x14ac:dyDescent="0.3">
      <c r="A1154" s="4" t="s">
        <v>120</v>
      </c>
      <c r="B1154" s="4" t="s">
        <v>121</v>
      </c>
      <c r="C1154" s="5">
        <v>5</v>
      </c>
      <c r="D1154" s="3" t="s">
        <v>10</v>
      </c>
      <c r="E1154" s="3">
        <v>0</v>
      </c>
      <c r="F1154" s="3">
        <v>0</v>
      </c>
      <c r="G1154" s="3">
        <f t="shared" ref="G1154:H1154" si="1152">(E1154/414)*100</f>
        <v>0</v>
      </c>
      <c r="H1154" s="3">
        <f t="shared" si="1152"/>
        <v>0</v>
      </c>
    </row>
    <row r="1155" spans="1:8" ht="14.25" customHeight="1" x14ac:dyDescent="0.3">
      <c r="A1155" s="4" t="s">
        <v>120</v>
      </c>
      <c r="B1155" s="4" t="s">
        <v>121</v>
      </c>
      <c r="C1155" s="5">
        <v>10</v>
      </c>
      <c r="D1155" s="3" t="s">
        <v>10</v>
      </c>
      <c r="E1155" s="3">
        <v>2</v>
      </c>
      <c r="F1155" s="3">
        <v>0</v>
      </c>
      <c r="G1155" s="3">
        <f t="shared" ref="G1155:H1155" si="1153">(E1155/414)*100</f>
        <v>0.48309178743961351</v>
      </c>
      <c r="H1155" s="3">
        <f t="shared" si="1153"/>
        <v>0</v>
      </c>
    </row>
    <row r="1156" spans="1:8" ht="14.25" customHeight="1" x14ac:dyDescent="0.3">
      <c r="A1156" s="4" t="s">
        <v>120</v>
      </c>
      <c r="B1156" s="4" t="s">
        <v>121</v>
      </c>
      <c r="C1156" s="5">
        <v>15</v>
      </c>
      <c r="D1156" s="3" t="s">
        <v>10</v>
      </c>
      <c r="E1156" s="3">
        <v>12</v>
      </c>
      <c r="F1156" s="3">
        <v>1</v>
      </c>
      <c r="G1156" s="3">
        <f t="shared" ref="G1156:H1156" si="1154">(E1156/414)*100</f>
        <v>2.8985507246376812</v>
      </c>
      <c r="H1156" s="3">
        <f t="shared" si="1154"/>
        <v>0.24154589371980675</v>
      </c>
    </row>
    <row r="1157" spans="1:8" ht="14.25" customHeight="1" x14ac:dyDescent="0.3">
      <c r="A1157" s="4" t="s">
        <v>120</v>
      </c>
      <c r="B1157" s="4" t="s">
        <v>121</v>
      </c>
      <c r="C1157" s="5">
        <v>20</v>
      </c>
      <c r="D1157" s="3" t="s">
        <v>10</v>
      </c>
      <c r="E1157" s="3">
        <v>24</v>
      </c>
      <c r="F1157" s="3">
        <v>1</v>
      </c>
      <c r="G1157" s="3">
        <f t="shared" ref="G1157:H1157" si="1155">(E1157/414)*100</f>
        <v>5.7971014492753623</v>
      </c>
      <c r="H1157" s="3">
        <f t="shared" si="1155"/>
        <v>0.24154589371980675</v>
      </c>
    </row>
    <row r="1158" spans="1:8" ht="14.25" customHeight="1" x14ac:dyDescent="0.3">
      <c r="A1158" s="4" t="s">
        <v>120</v>
      </c>
      <c r="B1158" s="4" t="s">
        <v>121</v>
      </c>
      <c r="C1158" s="5">
        <v>25</v>
      </c>
      <c r="D1158" s="3" t="s">
        <v>10</v>
      </c>
      <c r="E1158" s="3">
        <v>52</v>
      </c>
      <c r="F1158" s="3">
        <v>2</v>
      </c>
      <c r="G1158" s="3">
        <f t="shared" ref="G1158:H1158" si="1156">(E1158/414)*100</f>
        <v>12.560386473429952</v>
      </c>
      <c r="H1158" s="3">
        <f t="shared" si="1156"/>
        <v>0.48309178743961351</v>
      </c>
    </row>
    <row r="1159" spans="1:8" ht="14.25" customHeight="1" x14ac:dyDescent="0.3">
      <c r="A1159" s="4" t="s">
        <v>120</v>
      </c>
      <c r="B1159" s="4" t="s">
        <v>121</v>
      </c>
      <c r="C1159" s="5">
        <v>30</v>
      </c>
      <c r="D1159" s="3" t="s">
        <v>10</v>
      </c>
      <c r="E1159" s="3">
        <v>34</v>
      </c>
      <c r="F1159" s="3">
        <v>0</v>
      </c>
      <c r="G1159" s="3">
        <f t="shared" ref="G1159:H1159" si="1157">(E1159/414)*100</f>
        <v>8.2125603864734309</v>
      </c>
      <c r="H1159" s="3">
        <f t="shared" si="1157"/>
        <v>0</v>
      </c>
    </row>
    <row r="1160" spans="1:8" ht="14.25" customHeight="1" x14ac:dyDescent="0.3">
      <c r="A1160" s="4" t="s">
        <v>120</v>
      </c>
      <c r="B1160" s="4" t="s">
        <v>121</v>
      </c>
      <c r="C1160" s="5">
        <v>35</v>
      </c>
      <c r="D1160" s="3" t="s">
        <v>10</v>
      </c>
      <c r="E1160" s="3">
        <v>25</v>
      </c>
      <c r="F1160" s="3">
        <v>2</v>
      </c>
      <c r="G1160" s="3">
        <f t="shared" ref="G1160:H1160" si="1158">(E1160/414)*100</f>
        <v>6.0386473429951693</v>
      </c>
      <c r="H1160" s="3">
        <f t="shared" si="1158"/>
        <v>0.48309178743961351</v>
      </c>
    </row>
    <row r="1161" spans="1:8" ht="14.25" customHeight="1" x14ac:dyDescent="0.3">
      <c r="A1161" s="4" t="s">
        <v>120</v>
      </c>
      <c r="B1161" s="4" t="s">
        <v>121</v>
      </c>
      <c r="C1161" s="5">
        <v>40</v>
      </c>
      <c r="D1161" s="3" t="s">
        <v>11</v>
      </c>
      <c r="E1161" s="3">
        <v>6</v>
      </c>
      <c r="F1161" s="3">
        <v>0</v>
      </c>
      <c r="G1161" s="3">
        <f t="shared" ref="G1161:H1161" si="1159">(E1161/414)*100</f>
        <v>1.4492753623188406</v>
      </c>
      <c r="H1161" s="3">
        <f t="shared" si="1159"/>
        <v>0</v>
      </c>
    </row>
    <row r="1162" spans="1:8" ht="14.25" customHeight="1" x14ac:dyDescent="0.3">
      <c r="A1162" s="4" t="s">
        <v>120</v>
      </c>
      <c r="B1162" s="4" t="s">
        <v>121</v>
      </c>
      <c r="C1162" s="5">
        <v>45</v>
      </c>
      <c r="D1162" s="3" t="s">
        <v>11</v>
      </c>
      <c r="E1162" s="3">
        <v>8</v>
      </c>
      <c r="F1162" s="3">
        <v>0</v>
      </c>
      <c r="G1162" s="3">
        <f t="shared" ref="G1162:H1162" si="1160">(E1162/414)*100</f>
        <v>1.932367149758454</v>
      </c>
      <c r="H1162" s="3">
        <f t="shared" si="1160"/>
        <v>0</v>
      </c>
    </row>
    <row r="1163" spans="1:8" ht="14.25" customHeight="1" x14ac:dyDescent="0.3">
      <c r="A1163" s="4" t="s">
        <v>120</v>
      </c>
      <c r="B1163" s="4" t="s">
        <v>121</v>
      </c>
      <c r="C1163" s="5">
        <v>50</v>
      </c>
      <c r="D1163" s="3" t="s">
        <v>11</v>
      </c>
      <c r="E1163" s="3">
        <v>5</v>
      </c>
      <c r="F1163" s="3">
        <v>0</v>
      </c>
      <c r="G1163" s="3">
        <f t="shared" ref="G1163:H1163" si="1161">(E1163/414)*100</f>
        <v>1.2077294685990339</v>
      </c>
      <c r="H1163" s="3">
        <f t="shared" si="1161"/>
        <v>0</v>
      </c>
    </row>
    <row r="1164" spans="1:8" ht="14.25" customHeight="1" x14ac:dyDescent="0.3">
      <c r="A1164" s="4" t="s">
        <v>120</v>
      </c>
      <c r="B1164" s="4" t="s">
        <v>121</v>
      </c>
      <c r="C1164" s="5">
        <v>55</v>
      </c>
      <c r="D1164" s="3" t="s">
        <v>11</v>
      </c>
      <c r="E1164" s="3">
        <v>3</v>
      </c>
      <c r="F1164" s="3">
        <v>0</v>
      </c>
      <c r="G1164" s="3">
        <f t="shared" ref="G1164:H1164" si="1162">(E1164/414)*100</f>
        <v>0.72463768115942029</v>
      </c>
      <c r="H1164" s="3">
        <f t="shared" si="1162"/>
        <v>0</v>
      </c>
    </row>
    <row r="1165" spans="1:8" ht="14.25" customHeight="1" x14ac:dyDescent="0.3">
      <c r="A1165" s="4" t="s">
        <v>120</v>
      </c>
      <c r="B1165" s="4" t="s">
        <v>121</v>
      </c>
      <c r="C1165" s="5">
        <v>60</v>
      </c>
      <c r="D1165" s="3" t="s">
        <v>11</v>
      </c>
      <c r="E1165" s="3">
        <v>13</v>
      </c>
      <c r="F1165" s="3">
        <v>1</v>
      </c>
      <c r="G1165" s="3">
        <f t="shared" ref="G1165:H1165" si="1163">(E1165/414)*100</f>
        <v>3.1400966183574881</v>
      </c>
      <c r="H1165" s="3">
        <f t="shared" si="1163"/>
        <v>0.24154589371980675</v>
      </c>
    </row>
    <row r="1166" spans="1:8" ht="14.25" customHeight="1" x14ac:dyDescent="0.3">
      <c r="A1166" s="4" t="s">
        <v>120</v>
      </c>
      <c r="B1166" s="4" t="s">
        <v>121</v>
      </c>
      <c r="C1166" s="5">
        <v>65</v>
      </c>
      <c r="D1166" s="3" t="s">
        <v>11</v>
      </c>
      <c r="E1166" s="3">
        <v>19</v>
      </c>
      <c r="F1166" s="3">
        <v>3</v>
      </c>
      <c r="G1166" s="3">
        <f t="shared" ref="G1166:H1166" si="1164">(E1166/414)*100</f>
        <v>4.5893719806763285</v>
      </c>
      <c r="H1166" s="3">
        <f t="shared" si="1164"/>
        <v>0.72463768115942029</v>
      </c>
    </row>
    <row r="1167" spans="1:8" ht="14.25" customHeight="1" x14ac:dyDescent="0.3">
      <c r="A1167" s="4" t="s">
        <v>120</v>
      </c>
      <c r="B1167" s="4" t="s">
        <v>121</v>
      </c>
      <c r="C1167" s="5">
        <v>70</v>
      </c>
      <c r="D1167" s="3" t="s">
        <v>11</v>
      </c>
      <c r="E1167" s="3">
        <v>24</v>
      </c>
      <c r="F1167" s="3">
        <v>3</v>
      </c>
      <c r="G1167" s="3">
        <f t="shared" ref="G1167:H1167" si="1165">(E1167/414)*100</f>
        <v>5.7971014492753623</v>
      </c>
      <c r="H1167" s="3">
        <f t="shared" si="1165"/>
        <v>0.72463768115942029</v>
      </c>
    </row>
    <row r="1168" spans="1:8" ht="14.25" customHeight="1" x14ac:dyDescent="0.3">
      <c r="A1168" s="4" t="s">
        <v>120</v>
      </c>
      <c r="B1168" s="4" t="s">
        <v>121</v>
      </c>
      <c r="C1168" s="5">
        <v>75</v>
      </c>
      <c r="D1168" s="3" t="s">
        <v>11</v>
      </c>
      <c r="E1168" s="3">
        <v>33</v>
      </c>
      <c r="F1168" s="3">
        <v>7</v>
      </c>
      <c r="G1168" s="3">
        <f t="shared" ref="G1168:H1168" si="1166">(E1168/414)*100</f>
        <v>7.9710144927536222</v>
      </c>
      <c r="H1168" s="3">
        <f t="shared" si="1166"/>
        <v>1.6908212560386473</v>
      </c>
    </row>
    <row r="1169" spans="1:8" ht="14.25" customHeight="1" x14ac:dyDescent="0.3">
      <c r="A1169" s="4" t="s">
        <v>120</v>
      </c>
      <c r="B1169" s="4" t="s">
        <v>121</v>
      </c>
      <c r="C1169" s="5">
        <v>80</v>
      </c>
      <c r="D1169" s="3" t="s">
        <v>12</v>
      </c>
      <c r="E1169" s="3">
        <v>36</v>
      </c>
      <c r="F1169" s="3">
        <v>2</v>
      </c>
      <c r="G1169" s="3">
        <f t="shared" ref="G1169:H1169" si="1167">(E1169/414)*100</f>
        <v>8.695652173913043</v>
      </c>
      <c r="H1169" s="3">
        <f t="shared" si="1167"/>
        <v>0.48309178743961351</v>
      </c>
    </row>
    <row r="1170" spans="1:8" ht="14.25" customHeight="1" x14ac:dyDescent="0.3">
      <c r="A1170" s="4" t="s">
        <v>120</v>
      </c>
      <c r="B1170" s="4" t="s">
        <v>121</v>
      </c>
      <c r="C1170" s="5">
        <v>85</v>
      </c>
      <c r="D1170" s="3" t="s">
        <v>12</v>
      </c>
      <c r="E1170" s="3">
        <v>32</v>
      </c>
      <c r="F1170" s="3">
        <v>2</v>
      </c>
      <c r="G1170" s="3">
        <f t="shared" ref="G1170:H1170" si="1168">(E1170/414)*100</f>
        <v>7.7294685990338161</v>
      </c>
      <c r="H1170" s="3">
        <f t="shared" si="1168"/>
        <v>0.48309178743961351</v>
      </c>
    </row>
    <row r="1171" spans="1:8" ht="14.25" customHeight="1" x14ac:dyDescent="0.3">
      <c r="A1171" s="4" t="s">
        <v>120</v>
      </c>
      <c r="B1171" s="4" t="s">
        <v>121</v>
      </c>
      <c r="C1171" s="5">
        <v>90</v>
      </c>
      <c r="D1171" s="3" t="s">
        <v>12</v>
      </c>
      <c r="E1171" s="3">
        <v>22</v>
      </c>
      <c r="F1171" s="3">
        <v>0</v>
      </c>
      <c r="G1171" s="3">
        <f t="shared" ref="G1171:H1171" si="1169">(E1171/414)*100</f>
        <v>5.3140096618357484</v>
      </c>
      <c r="H1171" s="3">
        <f t="shared" si="1169"/>
        <v>0</v>
      </c>
    </row>
    <row r="1172" spans="1:8" ht="14.25" customHeight="1" x14ac:dyDescent="0.3">
      <c r="A1172" s="4" t="s">
        <v>120</v>
      </c>
      <c r="B1172" s="4" t="s">
        <v>121</v>
      </c>
      <c r="C1172" s="5">
        <v>95</v>
      </c>
      <c r="D1172" s="3" t="s">
        <v>12</v>
      </c>
      <c r="E1172" s="3">
        <v>18</v>
      </c>
      <c r="F1172" s="3">
        <v>1</v>
      </c>
      <c r="G1172" s="3">
        <f t="shared" ref="G1172:H1172" si="1170">(E1172/414)*100</f>
        <v>4.3478260869565215</v>
      </c>
      <c r="H1172" s="3">
        <f t="shared" si="1170"/>
        <v>0.24154589371980675</v>
      </c>
    </row>
    <row r="1173" spans="1:8" ht="14.25" customHeight="1" x14ac:dyDescent="0.3">
      <c r="A1173" s="4" t="s">
        <v>120</v>
      </c>
      <c r="B1173" s="4" t="s">
        <v>121</v>
      </c>
      <c r="C1173" s="5">
        <v>100</v>
      </c>
      <c r="D1173" s="3" t="s">
        <v>12</v>
      </c>
      <c r="E1173" s="3">
        <v>9</v>
      </c>
      <c r="F1173" s="3">
        <v>1</v>
      </c>
      <c r="G1173" s="3">
        <f t="shared" ref="G1173:H1173" si="1171">(E1173/414)*100</f>
        <v>2.1739130434782608</v>
      </c>
      <c r="H1173" s="3">
        <f t="shared" si="1171"/>
        <v>0.24154589371980675</v>
      </c>
    </row>
    <row r="1174" spans="1:8" ht="14.25" customHeight="1" x14ac:dyDescent="0.3">
      <c r="A1174" s="4" t="s">
        <v>120</v>
      </c>
      <c r="B1174" s="4" t="s">
        <v>121</v>
      </c>
      <c r="C1174" s="5">
        <v>105</v>
      </c>
      <c r="D1174" s="3" t="s">
        <v>12</v>
      </c>
      <c r="E1174" s="3">
        <v>1</v>
      </c>
      <c r="F1174" s="3">
        <v>1</v>
      </c>
      <c r="G1174" s="3">
        <f t="shared" ref="G1174:H1174" si="1172">(E1174/414)*100</f>
        <v>0.24154589371980675</v>
      </c>
      <c r="H1174" s="3">
        <f t="shared" si="1172"/>
        <v>0.24154589371980675</v>
      </c>
    </row>
    <row r="1175" spans="1:8" ht="14.25" customHeight="1" x14ac:dyDescent="0.3">
      <c r="A1175" s="4" t="s">
        <v>120</v>
      </c>
      <c r="B1175" s="4" t="s">
        <v>121</v>
      </c>
      <c r="C1175" s="5">
        <v>110</v>
      </c>
      <c r="D1175" s="3" t="s">
        <v>12</v>
      </c>
      <c r="E1175" s="3">
        <v>2</v>
      </c>
      <c r="F1175" s="3">
        <v>1</v>
      </c>
      <c r="G1175" s="3">
        <f t="shared" ref="G1175:H1175" si="1173">(E1175/414)*100</f>
        <v>0.48309178743961351</v>
      </c>
      <c r="H1175" s="3">
        <f t="shared" si="1173"/>
        <v>0.24154589371980675</v>
      </c>
    </row>
    <row r="1176" spans="1:8" ht="14.25" customHeight="1" x14ac:dyDescent="0.3">
      <c r="A1176" s="4" t="s">
        <v>120</v>
      </c>
      <c r="B1176" s="4" t="s">
        <v>121</v>
      </c>
      <c r="C1176" s="5">
        <v>115</v>
      </c>
      <c r="D1176" s="3" t="s">
        <v>12</v>
      </c>
      <c r="E1176" s="3">
        <v>3</v>
      </c>
      <c r="F1176" s="3">
        <v>0</v>
      </c>
      <c r="G1176" s="3">
        <f t="shared" ref="G1176:H1176" si="1174">(E1176/414)*100</f>
        <v>0.72463768115942029</v>
      </c>
      <c r="H1176" s="3">
        <f t="shared" si="1174"/>
        <v>0</v>
      </c>
    </row>
    <row r="1177" spans="1:8" ht="14.25" customHeight="1" x14ac:dyDescent="0.3">
      <c r="A1177" s="4" t="s">
        <v>120</v>
      </c>
      <c r="B1177" s="4" t="s">
        <v>121</v>
      </c>
      <c r="C1177" s="5">
        <v>120</v>
      </c>
      <c r="D1177" s="3" t="s">
        <v>12</v>
      </c>
      <c r="E1177" s="3">
        <v>0</v>
      </c>
      <c r="F1177" s="3">
        <v>0</v>
      </c>
      <c r="G1177" s="3">
        <f t="shared" ref="G1177:H1177" si="1175">(E1177/414)*100</f>
        <v>0</v>
      </c>
      <c r="H1177" s="3">
        <f t="shared" si="1175"/>
        <v>0</v>
      </c>
    </row>
    <row r="1178" spans="1:8" ht="14.25" customHeight="1" x14ac:dyDescent="0.3">
      <c r="A1178" s="4" t="s">
        <v>120</v>
      </c>
      <c r="B1178" s="4" t="s">
        <v>121</v>
      </c>
      <c r="C1178" s="5">
        <v>125</v>
      </c>
      <c r="D1178" s="3" t="s">
        <v>12</v>
      </c>
      <c r="E1178" s="3">
        <v>2</v>
      </c>
      <c r="F1178" s="3">
        <v>0</v>
      </c>
      <c r="G1178" s="3">
        <f t="shared" ref="G1178:H1178" si="1176">(E1178/414)*100</f>
        <v>0.48309178743961351</v>
      </c>
      <c r="H1178" s="3">
        <f t="shared" si="1176"/>
        <v>0</v>
      </c>
    </row>
    <row r="1179" spans="1:8" ht="14.25" customHeight="1" x14ac:dyDescent="0.3">
      <c r="A1179" s="4" t="s">
        <v>120</v>
      </c>
      <c r="B1179" s="4" t="s">
        <v>121</v>
      </c>
      <c r="C1179" s="5">
        <v>130</v>
      </c>
      <c r="D1179" s="3" t="s">
        <v>12</v>
      </c>
      <c r="E1179" s="3">
        <v>1</v>
      </c>
      <c r="F1179" s="3">
        <v>0</v>
      </c>
      <c r="G1179" s="3">
        <f t="shared" ref="G1179:H1179" si="1177">(E1179/414)*100</f>
        <v>0.24154589371980675</v>
      </c>
      <c r="H1179" s="3">
        <f t="shared" si="1177"/>
        <v>0</v>
      </c>
    </row>
    <row r="1180" spans="1:8" ht="14.25" customHeight="1" x14ac:dyDescent="0.3">
      <c r="A1180" s="4" t="s">
        <v>120</v>
      </c>
      <c r="B1180" s="4" t="s">
        <v>121</v>
      </c>
      <c r="C1180" s="5">
        <v>135</v>
      </c>
      <c r="D1180" s="3" t="s">
        <v>12</v>
      </c>
      <c r="E1180" s="3">
        <v>0</v>
      </c>
      <c r="F1180" s="3">
        <v>0</v>
      </c>
      <c r="G1180" s="3">
        <f t="shared" ref="G1180:H1180" si="1178">(E1180/414)*100</f>
        <v>0</v>
      </c>
      <c r="H1180" s="3">
        <f t="shared" si="1178"/>
        <v>0</v>
      </c>
    </row>
    <row r="1181" spans="1:8" ht="14.25" customHeight="1" x14ac:dyDescent="0.3">
      <c r="A1181" s="4" t="s">
        <v>120</v>
      </c>
      <c r="B1181" s="4" t="s">
        <v>121</v>
      </c>
      <c r="C1181" s="5">
        <v>140</v>
      </c>
      <c r="D1181" s="3" t="s">
        <v>12</v>
      </c>
      <c r="E1181" s="3">
        <v>0</v>
      </c>
      <c r="F1181" s="3">
        <v>0</v>
      </c>
      <c r="G1181" s="3">
        <f t="shared" ref="G1181:H1181" si="1179">(E1181/414)*100</f>
        <v>0</v>
      </c>
      <c r="H1181" s="3">
        <f t="shared" si="1179"/>
        <v>0</v>
      </c>
    </row>
    <row r="1182" spans="1:8" ht="14.25" customHeight="1" x14ac:dyDescent="0.3">
      <c r="A1182" s="4" t="s">
        <v>120</v>
      </c>
      <c r="B1182" s="4" t="s">
        <v>121</v>
      </c>
      <c r="C1182" s="5">
        <v>145</v>
      </c>
      <c r="D1182" s="3" t="s">
        <v>12</v>
      </c>
      <c r="E1182" s="3">
        <v>0</v>
      </c>
      <c r="F1182" s="3">
        <v>0</v>
      </c>
      <c r="G1182" s="3">
        <f t="shared" ref="G1182:H1182" si="1180">(E1182/414)*100</f>
        <v>0</v>
      </c>
      <c r="H1182" s="3">
        <f t="shared" si="1180"/>
        <v>0</v>
      </c>
    </row>
    <row r="1183" spans="1:8" ht="14.25" customHeight="1" x14ac:dyDescent="0.3">
      <c r="A1183" s="4" t="s">
        <v>120</v>
      </c>
      <c r="B1183" s="4" t="s">
        <v>121</v>
      </c>
      <c r="C1183" s="5">
        <v>150</v>
      </c>
      <c r="D1183" s="3" t="s">
        <v>12</v>
      </c>
      <c r="E1183" s="3">
        <v>0</v>
      </c>
      <c r="F1183" s="3">
        <v>0</v>
      </c>
      <c r="G1183" s="3">
        <f t="shared" ref="G1183:H1183" si="1181">(E1183/414)*100</f>
        <v>0</v>
      </c>
      <c r="H1183" s="3">
        <f t="shared" si="1181"/>
        <v>0</v>
      </c>
    </row>
    <row r="1184" spans="1:8" ht="14.25" customHeight="1" x14ac:dyDescent="0.3">
      <c r="A1184" s="4" t="s">
        <v>120</v>
      </c>
      <c r="B1184" s="4" t="s">
        <v>121</v>
      </c>
      <c r="C1184" s="5">
        <v>155</v>
      </c>
      <c r="D1184" s="3" t="s">
        <v>12</v>
      </c>
      <c r="E1184" s="3">
        <v>0</v>
      </c>
      <c r="F1184" s="3">
        <v>0</v>
      </c>
      <c r="G1184" s="3">
        <f t="shared" ref="G1184:H1184" si="1182">(E1184/414)*100</f>
        <v>0</v>
      </c>
      <c r="H1184" s="3">
        <f t="shared" si="1182"/>
        <v>0</v>
      </c>
    </row>
    <row r="1185" spans="1:8" ht="14.25" customHeight="1" x14ac:dyDescent="0.3">
      <c r="A1185" s="4" t="s">
        <v>120</v>
      </c>
      <c r="B1185" s="4" t="s">
        <v>121</v>
      </c>
      <c r="C1185" s="5">
        <v>160</v>
      </c>
      <c r="D1185" s="3" t="s">
        <v>12</v>
      </c>
      <c r="E1185" s="3">
        <v>0</v>
      </c>
      <c r="F1185" s="3">
        <v>0</v>
      </c>
      <c r="G1185" s="3">
        <f t="shared" ref="G1185:H1185" si="1183">(E1185/414)*100</f>
        <v>0</v>
      </c>
      <c r="H1185" s="3">
        <f t="shared" si="1183"/>
        <v>0</v>
      </c>
    </row>
    <row r="1186" spans="1:8" ht="14.25" customHeight="1" x14ac:dyDescent="0.3">
      <c r="A1186" s="4" t="s">
        <v>120</v>
      </c>
      <c r="B1186" s="4" t="s">
        <v>121</v>
      </c>
      <c r="C1186" s="5">
        <v>165</v>
      </c>
      <c r="D1186" s="3" t="s">
        <v>12</v>
      </c>
      <c r="E1186" s="3">
        <v>0</v>
      </c>
      <c r="F1186" s="3">
        <v>0</v>
      </c>
      <c r="G1186" s="3">
        <f t="shared" ref="G1186:H1186" si="1184">(E1186/414)*100</f>
        <v>0</v>
      </c>
      <c r="H1186" s="3">
        <f t="shared" si="1184"/>
        <v>0</v>
      </c>
    </row>
    <row r="1187" spans="1:8" ht="14.25" customHeight="1" x14ac:dyDescent="0.3">
      <c r="A1187" s="4" t="s">
        <v>120</v>
      </c>
      <c r="B1187" s="4" t="s">
        <v>121</v>
      </c>
      <c r="C1187" s="5">
        <v>170</v>
      </c>
      <c r="D1187" s="3" t="s">
        <v>12</v>
      </c>
      <c r="E1187" s="3">
        <v>0</v>
      </c>
      <c r="F1187" s="3">
        <v>0</v>
      </c>
      <c r="G1187" s="3">
        <f t="shared" ref="G1187:H1187" si="1185">(E1187/414)*100</f>
        <v>0</v>
      </c>
      <c r="H1187" s="3">
        <f t="shared" si="1185"/>
        <v>0</v>
      </c>
    </row>
    <row r="1188" spans="1:8" ht="14.25" customHeight="1" x14ac:dyDescent="0.3">
      <c r="A1188" s="4" t="s">
        <v>120</v>
      </c>
      <c r="B1188" s="4" t="s">
        <v>121</v>
      </c>
      <c r="C1188" s="5">
        <v>175</v>
      </c>
      <c r="D1188" s="3" t="s">
        <v>12</v>
      </c>
      <c r="E1188" s="3">
        <v>0</v>
      </c>
      <c r="F1188" s="3">
        <v>0</v>
      </c>
      <c r="G1188" s="3">
        <f t="shared" ref="G1188:H1188" si="1186">(E1188/414)*100</f>
        <v>0</v>
      </c>
      <c r="H1188" s="3">
        <f t="shared" si="1186"/>
        <v>0</v>
      </c>
    </row>
    <row r="1189" spans="1:8" ht="14.25" customHeight="1" x14ac:dyDescent="0.3">
      <c r="A1189" s="4" t="s">
        <v>120</v>
      </c>
      <c r="B1189" s="4" t="s">
        <v>121</v>
      </c>
      <c r="C1189" s="5" t="s">
        <v>14</v>
      </c>
      <c r="D1189" s="3" t="s">
        <v>12</v>
      </c>
      <c r="E1189" s="3">
        <v>0</v>
      </c>
      <c r="F1189" s="3">
        <v>0</v>
      </c>
      <c r="G1189" s="3">
        <f t="shared" ref="G1189:H1189" si="1187">(E1189/414)*100</f>
        <v>0</v>
      </c>
      <c r="H1189" s="3">
        <f t="shared" si="1187"/>
        <v>0</v>
      </c>
    </row>
    <row r="1190" spans="1:8" ht="14.25" customHeight="1" x14ac:dyDescent="0.3">
      <c r="A1190" s="4" t="s">
        <v>122</v>
      </c>
      <c r="B1190" s="4" t="s">
        <v>123</v>
      </c>
      <c r="C1190" s="5">
        <v>5</v>
      </c>
      <c r="D1190" s="3" t="s">
        <v>10</v>
      </c>
      <c r="E1190" s="3">
        <v>0</v>
      </c>
      <c r="F1190" s="3">
        <v>0</v>
      </c>
      <c r="G1190" s="3">
        <f t="shared" ref="G1190:H1190" si="1188">(E1190/413)*100</f>
        <v>0</v>
      </c>
      <c r="H1190" s="3">
        <f t="shared" si="1188"/>
        <v>0</v>
      </c>
    </row>
    <row r="1191" spans="1:8" ht="14.25" customHeight="1" x14ac:dyDescent="0.3">
      <c r="A1191" s="4" t="s">
        <v>122</v>
      </c>
      <c r="B1191" s="4" t="s">
        <v>123</v>
      </c>
      <c r="C1191" s="5">
        <v>10</v>
      </c>
      <c r="D1191" s="3" t="s">
        <v>10</v>
      </c>
      <c r="E1191" s="3">
        <v>2</v>
      </c>
      <c r="F1191" s="3">
        <v>0</v>
      </c>
      <c r="G1191" s="3">
        <f t="shared" ref="G1191:H1191" si="1189">(E1191/413)*100</f>
        <v>0.48426150121065376</v>
      </c>
      <c r="H1191" s="3">
        <f t="shared" si="1189"/>
        <v>0</v>
      </c>
    </row>
    <row r="1192" spans="1:8" ht="14.25" customHeight="1" x14ac:dyDescent="0.3">
      <c r="A1192" s="4" t="s">
        <v>122</v>
      </c>
      <c r="B1192" s="4" t="s">
        <v>123</v>
      </c>
      <c r="C1192" s="5">
        <v>15</v>
      </c>
      <c r="D1192" s="3" t="s">
        <v>10</v>
      </c>
      <c r="E1192" s="3">
        <v>21</v>
      </c>
      <c r="F1192" s="3">
        <v>0</v>
      </c>
      <c r="G1192" s="3">
        <f t="shared" ref="G1192:H1192" si="1190">(E1192/413)*100</f>
        <v>5.0847457627118651</v>
      </c>
      <c r="H1192" s="3">
        <f t="shared" si="1190"/>
        <v>0</v>
      </c>
    </row>
    <row r="1193" spans="1:8" ht="14.25" customHeight="1" x14ac:dyDescent="0.3">
      <c r="A1193" s="4" t="s">
        <v>122</v>
      </c>
      <c r="B1193" s="4" t="s">
        <v>123</v>
      </c>
      <c r="C1193" s="5">
        <v>20</v>
      </c>
      <c r="D1193" s="3" t="s">
        <v>10</v>
      </c>
      <c r="E1193" s="3">
        <v>47</v>
      </c>
      <c r="F1193" s="3">
        <v>0</v>
      </c>
      <c r="G1193" s="3">
        <f t="shared" ref="G1193:H1193" si="1191">(E1193/413)*100</f>
        <v>11.380145278450362</v>
      </c>
      <c r="H1193" s="3">
        <f t="shared" si="1191"/>
        <v>0</v>
      </c>
    </row>
    <row r="1194" spans="1:8" ht="14.25" customHeight="1" x14ac:dyDescent="0.3">
      <c r="A1194" s="4" t="s">
        <v>122</v>
      </c>
      <c r="B1194" s="4" t="s">
        <v>123</v>
      </c>
      <c r="C1194" s="5">
        <v>25</v>
      </c>
      <c r="D1194" s="3" t="s">
        <v>10</v>
      </c>
      <c r="E1194" s="3">
        <v>47</v>
      </c>
      <c r="F1194" s="3">
        <v>3</v>
      </c>
      <c r="G1194" s="3">
        <f t="shared" ref="G1194:H1194" si="1192">(E1194/413)*100</f>
        <v>11.380145278450362</v>
      </c>
      <c r="H1194" s="3">
        <f t="shared" si="1192"/>
        <v>0.72639225181598066</v>
      </c>
    </row>
    <row r="1195" spans="1:8" ht="14.25" customHeight="1" x14ac:dyDescent="0.3">
      <c r="A1195" s="4" t="s">
        <v>122</v>
      </c>
      <c r="B1195" s="4" t="s">
        <v>123</v>
      </c>
      <c r="C1195" s="5">
        <v>30</v>
      </c>
      <c r="D1195" s="3" t="s">
        <v>10</v>
      </c>
      <c r="E1195" s="3">
        <v>72</v>
      </c>
      <c r="F1195" s="3">
        <v>2</v>
      </c>
      <c r="G1195" s="3">
        <f t="shared" ref="G1195:H1195" si="1193">(E1195/413)*100</f>
        <v>17.433414043583532</v>
      </c>
      <c r="H1195" s="3">
        <f t="shared" si="1193"/>
        <v>0.48426150121065376</v>
      </c>
    </row>
    <row r="1196" spans="1:8" ht="14.25" customHeight="1" x14ac:dyDescent="0.3">
      <c r="A1196" s="4" t="s">
        <v>122</v>
      </c>
      <c r="B1196" s="4" t="s">
        <v>123</v>
      </c>
      <c r="C1196" s="5">
        <v>35</v>
      </c>
      <c r="D1196" s="3" t="s">
        <v>10</v>
      </c>
      <c r="E1196" s="3">
        <v>44</v>
      </c>
      <c r="F1196" s="3">
        <v>0</v>
      </c>
      <c r="G1196" s="3">
        <f t="shared" ref="G1196:H1196" si="1194">(E1196/413)*100</f>
        <v>10.653753026634384</v>
      </c>
      <c r="H1196" s="3">
        <f t="shared" si="1194"/>
        <v>0</v>
      </c>
    </row>
    <row r="1197" spans="1:8" ht="14.25" customHeight="1" x14ac:dyDescent="0.3">
      <c r="A1197" s="4" t="s">
        <v>122</v>
      </c>
      <c r="B1197" s="4" t="s">
        <v>123</v>
      </c>
      <c r="C1197" s="5">
        <v>40</v>
      </c>
      <c r="D1197" s="3" t="s">
        <v>11</v>
      </c>
      <c r="E1197" s="3">
        <v>17</v>
      </c>
      <c r="F1197" s="3">
        <v>0</v>
      </c>
      <c r="G1197" s="3">
        <f t="shared" ref="G1197:H1197" si="1195">(E1197/413)*100</f>
        <v>4.1162227602905572</v>
      </c>
      <c r="H1197" s="3">
        <f t="shared" si="1195"/>
        <v>0</v>
      </c>
    </row>
    <row r="1198" spans="1:8" ht="14.25" customHeight="1" x14ac:dyDescent="0.3">
      <c r="A1198" s="4" t="s">
        <v>122</v>
      </c>
      <c r="B1198" s="4" t="s">
        <v>123</v>
      </c>
      <c r="C1198" s="5">
        <v>45</v>
      </c>
      <c r="D1198" s="3" t="s">
        <v>11</v>
      </c>
      <c r="E1198" s="3">
        <v>8</v>
      </c>
      <c r="F1198" s="3">
        <v>0</v>
      </c>
      <c r="G1198" s="3">
        <f t="shared" ref="G1198:H1198" si="1196">(E1198/413)*100</f>
        <v>1.937046004842615</v>
      </c>
      <c r="H1198" s="3">
        <f t="shared" si="1196"/>
        <v>0</v>
      </c>
    </row>
    <row r="1199" spans="1:8" ht="14.25" customHeight="1" x14ac:dyDescent="0.3">
      <c r="A1199" s="4" t="s">
        <v>122</v>
      </c>
      <c r="B1199" s="4" t="s">
        <v>123</v>
      </c>
      <c r="C1199" s="5">
        <v>50</v>
      </c>
      <c r="D1199" s="3" t="s">
        <v>11</v>
      </c>
      <c r="E1199" s="3">
        <v>2</v>
      </c>
      <c r="F1199" s="3">
        <v>0</v>
      </c>
      <c r="G1199" s="3">
        <f t="shared" ref="G1199:H1199" si="1197">(E1199/413)*100</f>
        <v>0.48426150121065376</v>
      </c>
      <c r="H1199" s="3">
        <f t="shared" si="1197"/>
        <v>0</v>
      </c>
    </row>
    <row r="1200" spans="1:8" ht="14.25" customHeight="1" x14ac:dyDescent="0.3">
      <c r="A1200" s="4" t="s">
        <v>122</v>
      </c>
      <c r="B1200" s="4" t="s">
        <v>123</v>
      </c>
      <c r="C1200" s="5">
        <v>55</v>
      </c>
      <c r="D1200" s="3" t="s">
        <v>11</v>
      </c>
      <c r="E1200" s="3">
        <v>1</v>
      </c>
      <c r="F1200" s="3">
        <v>0</v>
      </c>
      <c r="G1200" s="3">
        <f t="shared" ref="G1200:H1200" si="1198">(E1200/413)*100</f>
        <v>0.24213075060532688</v>
      </c>
      <c r="H1200" s="3">
        <f t="shared" si="1198"/>
        <v>0</v>
      </c>
    </row>
    <row r="1201" spans="1:8" ht="14.25" customHeight="1" x14ac:dyDescent="0.3">
      <c r="A1201" s="4" t="s">
        <v>122</v>
      </c>
      <c r="B1201" s="4" t="s">
        <v>123</v>
      </c>
      <c r="C1201" s="5">
        <v>60</v>
      </c>
      <c r="D1201" s="3" t="s">
        <v>11</v>
      </c>
      <c r="E1201" s="3">
        <v>6</v>
      </c>
      <c r="F1201" s="3">
        <v>1</v>
      </c>
      <c r="G1201" s="3">
        <f t="shared" ref="G1201:H1201" si="1199">(E1201/413)*100</f>
        <v>1.4527845036319613</v>
      </c>
      <c r="H1201" s="3">
        <f t="shared" si="1199"/>
        <v>0.24213075060532688</v>
      </c>
    </row>
    <row r="1202" spans="1:8" ht="14.25" customHeight="1" x14ac:dyDescent="0.3">
      <c r="A1202" s="4" t="s">
        <v>122</v>
      </c>
      <c r="B1202" s="4" t="s">
        <v>123</v>
      </c>
      <c r="C1202" s="5">
        <v>65</v>
      </c>
      <c r="D1202" s="3" t="s">
        <v>11</v>
      </c>
      <c r="E1202" s="3">
        <v>8</v>
      </c>
      <c r="F1202" s="3">
        <v>0</v>
      </c>
      <c r="G1202" s="3">
        <f t="shared" ref="G1202:H1202" si="1200">(E1202/413)*100</f>
        <v>1.937046004842615</v>
      </c>
      <c r="H1202" s="3">
        <f t="shared" si="1200"/>
        <v>0</v>
      </c>
    </row>
    <row r="1203" spans="1:8" ht="14.25" customHeight="1" x14ac:dyDescent="0.3">
      <c r="A1203" s="4" t="s">
        <v>122</v>
      </c>
      <c r="B1203" s="4" t="s">
        <v>123</v>
      </c>
      <c r="C1203" s="5">
        <v>70</v>
      </c>
      <c r="D1203" s="3" t="s">
        <v>11</v>
      </c>
      <c r="E1203" s="3">
        <v>5</v>
      </c>
      <c r="F1203" s="3">
        <v>2</v>
      </c>
      <c r="G1203" s="3">
        <f t="shared" ref="G1203:H1203" si="1201">(E1203/413)*100</f>
        <v>1.2106537530266344</v>
      </c>
      <c r="H1203" s="3">
        <f t="shared" si="1201"/>
        <v>0.48426150121065376</v>
      </c>
    </row>
    <row r="1204" spans="1:8" ht="14.25" customHeight="1" x14ac:dyDescent="0.3">
      <c r="A1204" s="4" t="s">
        <v>122</v>
      </c>
      <c r="B1204" s="4" t="s">
        <v>123</v>
      </c>
      <c r="C1204" s="5">
        <v>75</v>
      </c>
      <c r="D1204" s="3" t="s">
        <v>11</v>
      </c>
      <c r="E1204" s="3">
        <v>14</v>
      </c>
      <c r="F1204" s="3">
        <v>3</v>
      </c>
      <c r="G1204" s="3">
        <f t="shared" ref="G1204:H1204" si="1202">(E1204/413)*100</f>
        <v>3.3898305084745761</v>
      </c>
      <c r="H1204" s="3">
        <f t="shared" si="1202"/>
        <v>0.72639225181598066</v>
      </c>
    </row>
    <row r="1205" spans="1:8" ht="14.25" customHeight="1" x14ac:dyDescent="0.3">
      <c r="A1205" s="4" t="s">
        <v>122</v>
      </c>
      <c r="B1205" s="4" t="s">
        <v>123</v>
      </c>
      <c r="C1205" s="5">
        <v>80</v>
      </c>
      <c r="D1205" s="3" t="s">
        <v>12</v>
      </c>
      <c r="E1205" s="3">
        <v>20</v>
      </c>
      <c r="F1205" s="3">
        <v>0</v>
      </c>
      <c r="G1205" s="3">
        <f t="shared" ref="G1205:H1205" si="1203">(E1205/413)*100</f>
        <v>4.8426150121065374</v>
      </c>
      <c r="H1205" s="3">
        <f t="shared" si="1203"/>
        <v>0</v>
      </c>
    </row>
    <row r="1206" spans="1:8" ht="14.25" customHeight="1" x14ac:dyDescent="0.3">
      <c r="A1206" s="4" t="s">
        <v>122</v>
      </c>
      <c r="B1206" s="4" t="s">
        <v>123</v>
      </c>
      <c r="C1206" s="5">
        <v>85</v>
      </c>
      <c r="D1206" s="3" t="s">
        <v>12</v>
      </c>
      <c r="E1206" s="3">
        <v>15</v>
      </c>
      <c r="F1206" s="3">
        <v>1</v>
      </c>
      <c r="G1206" s="3">
        <f t="shared" ref="G1206:H1206" si="1204">(E1206/413)*100</f>
        <v>3.6319612590799029</v>
      </c>
      <c r="H1206" s="3">
        <f t="shared" si="1204"/>
        <v>0.24213075060532688</v>
      </c>
    </row>
    <row r="1207" spans="1:8" ht="14.25" customHeight="1" x14ac:dyDescent="0.3">
      <c r="A1207" s="4" t="s">
        <v>122</v>
      </c>
      <c r="B1207" s="4" t="s">
        <v>123</v>
      </c>
      <c r="C1207" s="5">
        <v>90</v>
      </c>
      <c r="D1207" s="3" t="s">
        <v>12</v>
      </c>
      <c r="E1207" s="3">
        <v>18</v>
      </c>
      <c r="F1207" s="3">
        <v>2</v>
      </c>
      <c r="G1207" s="3">
        <f t="shared" ref="G1207:H1207" si="1205">(E1207/413)*100</f>
        <v>4.3583535108958831</v>
      </c>
      <c r="H1207" s="3">
        <f t="shared" si="1205"/>
        <v>0.48426150121065376</v>
      </c>
    </row>
    <row r="1208" spans="1:8" ht="14.25" customHeight="1" x14ac:dyDescent="0.3">
      <c r="A1208" s="4" t="s">
        <v>122</v>
      </c>
      <c r="B1208" s="4" t="s">
        <v>123</v>
      </c>
      <c r="C1208" s="5">
        <v>95</v>
      </c>
      <c r="D1208" s="3" t="s">
        <v>12</v>
      </c>
      <c r="E1208" s="3">
        <v>13</v>
      </c>
      <c r="F1208" s="3">
        <v>0</v>
      </c>
      <c r="G1208" s="3">
        <f t="shared" ref="G1208:H1208" si="1206">(E1208/413)*100</f>
        <v>3.1476997578692498</v>
      </c>
      <c r="H1208" s="3">
        <f t="shared" si="1206"/>
        <v>0</v>
      </c>
    </row>
    <row r="1209" spans="1:8" ht="14.25" customHeight="1" x14ac:dyDescent="0.3">
      <c r="A1209" s="4" t="s">
        <v>122</v>
      </c>
      <c r="B1209" s="4" t="s">
        <v>123</v>
      </c>
      <c r="C1209" s="5">
        <v>100</v>
      </c>
      <c r="D1209" s="3" t="s">
        <v>12</v>
      </c>
      <c r="E1209" s="3">
        <v>10</v>
      </c>
      <c r="F1209" s="3">
        <v>2</v>
      </c>
      <c r="G1209" s="3">
        <f t="shared" ref="G1209:H1209" si="1207">(E1209/413)*100</f>
        <v>2.4213075060532687</v>
      </c>
      <c r="H1209" s="3">
        <f t="shared" si="1207"/>
        <v>0.48426150121065376</v>
      </c>
    </row>
    <row r="1210" spans="1:8" ht="14.25" customHeight="1" x14ac:dyDescent="0.3">
      <c r="A1210" s="4" t="s">
        <v>122</v>
      </c>
      <c r="B1210" s="4" t="s">
        <v>123</v>
      </c>
      <c r="C1210" s="5">
        <v>105</v>
      </c>
      <c r="D1210" s="3" t="s">
        <v>12</v>
      </c>
      <c r="E1210" s="3">
        <v>9</v>
      </c>
      <c r="F1210" s="3">
        <v>0</v>
      </c>
      <c r="G1210" s="3">
        <f t="shared" ref="G1210:H1210" si="1208">(E1210/413)*100</f>
        <v>2.1791767554479415</v>
      </c>
      <c r="H1210" s="3">
        <f t="shared" si="1208"/>
        <v>0</v>
      </c>
    </row>
    <row r="1211" spans="1:8" ht="14.25" customHeight="1" x14ac:dyDescent="0.3">
      <c r="A1211" s="4" t="s">
        <v>122</v>
      </c>
      <c r="B1211" s="4" t="s">
        <v>123</v>
      </c>
      <c r="C1211" s="5">
        <v>110</v>
      </c>
      <c r="D1211" s="3" t="s">
        <v>12</v>
      </c>
      <c r="E1211" s="3">
        <v>8</v>
      </c>
      <c r="F1211" s="3">
        <v>1</v>
      </c>
      <c r="G1211" s="3">
        <f t="shared" ref="G1211:H1211" si="1209">(E1211/413)*100</f>
        <v>1.937046004842615</v>
      </c>
      <c r="H1211" s="3">
        <f t="shared" si="1209"/>
        <v>0.24213075060532688</v>
      </c>
    </row>
    <row r="1212" spans="1:8" ht="14.25" customHeight="1" x14ac:dyDescent="0.3">
      <c r="A1212" s="4" t="s">
        <v>122</v>
      </c>
      <c r="B1212" s="4" t="s">
        <v>123</v>
      </c>
      <c r="C1212" s="5">
        <v>115</v>
      </c>
      <c r="D1212" s="3" t="s">
        <v>12</v>
      </c>
      <c r="E1212" s="3">
        <v>3</v>
      </c>
      <c r="F1212" s="3">
        <v>0</v>
      </c>
      <c r="G1212" s="3">
        <f t="shared" ref="G1212:H1212" si="1210">(E1212/413)*100</f>
        <v>0.72639225181598066</v>
      </c>
      <c r="H1212" s="3">
        <f t="shared" si="1210"/>
        <v>0</v>
      </c>
    </row>
    <row r="1213" spans="1:8" ht="14.25" customHeight="1" x14ac:dyDescent="0.3">
      <c r="A1213" s="4" t="s">
        <v>122</v>
      </c>
      <c r="B1213" s="4" t="s">
        <v>123</v>
      </c>
      <c r="C1213" s="5">
        <v>120</v>
      </c>
      <c r="D1213" s="3" t="s">
        <v>12</v>
      </c>
      <c r="E1213" s="3">
        <v>3</v>
      </c>
      <c r="F1213" s="3">
        <v>2</v>
      </c>
      <c r="G1213" s="3">
        <f t="shared" ref="G1213:H1213" si="1211">(E1213/413)*100</f>
        <v>0.72639225181598066</v>
      </c>
      <c r="H1213" s="3">
        <f t="shared" si="1211"/>
        <v>0.48426150121065376</v>
      </c>
    </row>
    <row r="1214" spans="1:8" ht="14.25" customHeight="1" x14ac:dyDescent="0.3">
      <c r="A1214" s="4" t="s">
        <v>122</v>
      </c>
      <c r="B1214" s="4" t="s">
        <v>123</v>
      </c>
      <c r="C1214" s="5">
        <v>125</v>
      </c>
      <c r="D1214" s="3" t="s">
        <v>12</v>
      </c>
      <c r="E1214" s="3">
        <v>0</v>
      </c>
      <c r="F1214" s="3">
        <v>0</v>
      </c>
      <c r="G1214" s="3">
        <f t="shared" ref="G1214:H1214" si="1212">(E1214/413)*100</f>
        <v>0</v>
      </c>
      <c r="H1214" s="3">
        <f t="shared" si="1212"/>
        <v>0</v>
      </c>
    </row>
    <row r="1215" spans="1:8" ht="14.25" customHeight="1" x14ac:dyDescent="0.3">
      <c r="A1215" s="4" t="s">
        <v>122</v>
      </c>
      <c r="B1215" s="4" t="s">
        <v>123</v>
      </c>
      <c r="C1215" s="5">
        <v>130</v>
      </c>
      <c r="D1215" s="3" t="s">
        <v>12</v>
      </c>
      <c r="E1215" s="3">
        <v>1</v>
      </c>
      <c r="F1215" s="3">
        <v>0</v>
      </c>
      <c r="G1215" s="3">
        <f t="shared" ref="G1215:H1215" si="1213">(E1215/413)*100</f>
        <v>0.24213075060532688</v>
      </c>
      <c r="H1215" s="3">
        <f t="shared" si="1213"/>
        <v>0</v>
      </c>
    </row>
    <row r="1216" spans="1:8" ht="14.25" customHeight="1" x14ac:dyDescent="0.3">
      <c r="A1216" s="4" t="s">
        <v>122</v>
      </c>
      <c r="B1216" s="4" t="s">
        <v>123</v>
      </c>
      <c r="C1216" s="5">
        <v>135</v>
      </c>
      <c r="D1216" s="3" t="s">
        <v>12</v>
      </c>
      <c r="E1216" s="3">
        <v>0</v>
      </c>
      <c r="F1216" s="3">
        <v>0</v>
      </c>
      <c r="G1216" s="3">
        <f t="shared" ref="G1216:H1216" si="1214">(E1216/413)*100</f>
        <v>0</v>
      </c>
      <c r="H1216" s="3">
        <f t="shared" si="1214"/>
        <v>0</v>
      </c>
    </row>
    <row r="1217" spans="1:8" ht="14.25" customHeight="1" x14ac:dyDescent="0.3">
      <c r="A1217" s="4" t="s">
        <v>122</v>
      </c>
      <c r="B1217" s="4" t="s">
        <v>123</v>
      </c>
      <c r="C1217" s="5">
        <v>140</v>
      </c>
      <c r="D1217" s="3" t="s">
        <v>12</v>
      </c>
      <c r="E1217" s="3">
        <v>0</v>
      </c>
      <c r="F1217" s="3">
        <v>0</v>
      </c>
      <c r="G1217" s="3">
        <f t="shared" ref="G1217:H1217" si="1215">(E1217/413)*100</f>
        <v>0</v>
      </c>
      <c r="H1217" s="3">
        <f t="shared" si="1215"/>
        <v>0</v>
      </c>
    </row>
    <row r="1218" spans="1:8" ht="14.25" customHeight="1" x14ac:dyDescent="0.3">
      <c r="A1218" s="4" t="s">
        <v>122</v>
      </c>
      <c r="B1218" s="4" t="s">
        <v>123</v>
      </c>
      <c r="C1218" s="5">
        <v>145</v>
      </c>
      <c r="D1218" s="3" t="s">
        <v>12</v>
      </c>
      <c r="E1218" s="3">
        <v>0</v>
      </c>
      <c r="F1218" s="3">
        <v>0</v>
      </c>
      <c r="G1218" s="3">
        <f t="shared" ref="G1218:H1218" si="1216">(E1218/413)*100</f>
        <v>0</v>
      </c>
      <c r="H1218" s="3">
        <f t="shared" si="1216"/>
        <v>0</v>
      </c>
    </row>
    <row r="1219" spans="1:8" ht="14.25" customHeight="1" x14ac:dyDescent="0.3">
      <c r="A1219" s="4" t="s">
        <v>122</v>
      </c>
      <c r="B1219" s="4" t="s">
        <v>123</v>
      </c>
      <c r="C1219" s="5">
        <v>150</v>
      </c>
      <c r="D1219" s="3" t="s">
        <v>12</v>
      </c>
      <c r="E1219" s="3">
        <v>0</v>
      </c>
      <c r="F1219" s="3">
        <v>0</v>
      </c>
      <c r="G1219" s="3">
        <f t="shared" ref="G1219:H1219" si="1217">(E1219/413)*100</f>
        <v>0</v>
      </c>
      <c r="H1219" s="3">
        <f t="shared" si="1217"/>
        <v>0</v>
      </c>
    </row>
    <row r="1220" spans="1:8" ht="14.25" customHeight="1" x14ac:dyDescent="0.3">
      <c r="A1220" s="4" t="s">
        <v>122</v>
      </c>
      <c r="B1220" s="4" t="s">
        <v>123</v>
      </c>
      <c r="C1220" s="5">
        <v>155</v>
      </c>
      <c r="D1220" s="3" t="s">
        <v>12</v>
      </c>
      <c r="E1220" s="3">
        <v>0</v>
      </c>
      <c r="F1220" s="3">
        <v>0</v>
      </c>
      <c r="G1220" s="3">
        <f t="shared" ref="G1220:H1220" si="1218">(E1220/413)*100</f>
        <v>0</v>
      </c>
      <c r="H1220" s="3">
        <f t="shared" si="1218"/>
        <v>0</v>
      </c>
    </row>
    <row r="1221" spans="1:8" ht="14.25" customHeight="1" x14ac:dyDescent="0.3">
      <c r="A1221" s="4" t="s">
        <v>122</v>
      </c>
      <c r="B1221" s="4" t="s">
        <v>123</v>
      </c>
      <c r="C1221" s="5">
        <v>160</v>
      </c>
      <c r="D1221" s="3" t="s">
        <v>12</v>
      </c>
      <c r="E1221" s="3">
        <v>0</v>
      </c>
      <c r="F1221" s="3">
        <v>0</v>
      </c>
      <c r="G1221" s="3">
        <f t="shared" ref="G1221:H1221" si="1219">(E1221/413)*100</f>
        <v>0</v>
      </c>
      <c r="H1221" s="3">
        <f t="shared" si="1219"/>
        <v>0</v>
      </c>
    </row>
    <row r="1222" spans="1:8" ht="14.25" customHeight="1" x14ac:dyDescent="0.3">
      <c r="A1222" s="4" t="s">
        <v>122</v>
      </c>
      <c r="B1222" s="4" t="s">
        <v>123</v>
      </c>
      <c r="C1222" s="5">
        <v>165</v>
      </c>
      <c r="D1222" s="3" t="s">
        <v>12</v>
      </c>
      <c r="E1222" s="3">
        <v>0</v>
      </c>
      <c r="F1222" s="3">
        <v>0</v>
      </c>
      <c r="G1222" s="3">
        <f t="shared" ref="G1222:H1222" si="1220">(E1222/413)*100</f>
        <v>0</v>
      </c>
      <c r="H1222" s="3">
        <f t="shared" si="1220"/>
        <v>0</v>
      </c>
    </row>
    <row r="1223" spans="1:8" ht="14.25" customHeight="1" x14ac:dyDescent="0.3">
      <c r="A1223" s="4" t="s">
        <v>122</v>
      </c>
      <c r="B1223" s="4" t="s">
        <v>123</v>
      </c>
      <c r="C1223" s="5">
        <v>170</v>
      </c>
      <c r="D1223" s="3" t="s">
        <v>12</v>
      </c>
      <c r="E1223" s="3">
        <v>0</v>
      </c>
      <c r="F1223" s="3">
        <v>0</v>
      </c>
      <c r="G1223" s="3">
        <f t="shared" ref="G1223:H1223" si="1221">(E1223/413)*100</f>
        <v>0</v>
      </c>
      <c r="H1223" s="3">
        <f t="shared" si="1221"/>
        <v>0</v>
      </c>
    </row>
    <row r="1224" spans="1:8" ht="14.25" customHeight="1" x14ac:dyDescent="0.3">
      <c r="A1224" s="4" t="s">
        <v>122</v>
      </c>
      <c r="B1224" s="4" t="s">
        <v>123</v>
      </c>
      <c r="C1224" s="5">
        <v>175</v>
      </c>
      <c r="D1224" s="3" t="s">
        <v>12</v>
      </c>
      <c r="E1224" s="3">
        <v>0</v>
      </c>
      <c r="F1224" s="3">
        <v>0</v>
      </c>
      <c r="G1224" s="3">
        <f t="shared" ref="G1224:H1224" si="1222">(E1224/413)*100</f>
        <v>0</v>
      </c>
      <c r="H1224" s="3">
        <f t="shared" si="1222"/>
        <v>0</v>
      </c>
    </row>
    <row r="1225" spans="1:8" ht="14.25" customHeight="1" x14ac:dyDescent="0.3">
      <c r="A1225" s="4" t="s">
        <v>122</v>
      </c>
      <c r="B1225" s="4" t="s">
        <v>123</v>
      </c>
      <c r="C1225" s="5" t="s">
        <v>14</v>
      </c>
      <c r="D1225" s="3" t="s">
        <v>12</v>
      </c>
      <c r="E1225" s="3">
        <v>0</v>
      </c>
      <c r="F1225" s="3">
        <v>0</v>
      </c>
      <c r="G1225" s="3">
        <f t="shared" ref="G1225:H1225" si="1223">(E1225/413)*100</f>
        <v>0</v>
      </c>
      <c r="H1225" s="3">
        <f t="shared" si="1223"/>
        <v>0</v>
      </c>
    </row>
    <row r="1226" spans="1:8" ht="14.25" customHeight="1" x14ac:dyDescent="0.3">
      <c r="A1226" s="4" t="s">
        <v>124</v>
      </c>
      <c r="B1226" s="4" t="s">
        <v>125</v>
      </c>
      <c r="C1226" s="5">
        <v>5</v>
      </c>
      <c r="D1226" s="3" t="s">
        <v>10</v>
      </c>
      <c r="E1226" s="3">
        <v>0</v>
      </c>
      <c r="F1226" s="3">
        <v>0</v>
      </c>
      <c r="G1226" s="3">
        <f t="shared" ref="G1226:H1226" si="1224">(E1226/373)*100</f>
        <v>0</v>
      </c>
      <c r="H1226" s="3">
        <f t="shared" si="1224"/>
        <v>0</v>
      </c>
    </row>
    <row r="1227" spans="1:8" ht="14.25" customHeight="1" x14ac:dyDescent="0.3">
      <c r="A1227" s="4" t="s">
        <v>124</v>
      </c>
      <c r="B1227" s="4" t="s">
        <v>125</v>
      </c>
      <c r="C1227" s="5">
        <v>10</v>
      </c>
      <c r="D1227" s="3" t="s">
        <v>10</v>
      </c>
      <c r="E1227" s="3">
        <v>0</v>
      </c>
      <c r="F1227" s="3">
        <v>0</v>
      </c>
      <c r="G1227" s="3">
        <f t="shared" ref="G1227:H1227" si="1225">(E1227/373)*100</f>
        <v>0</v>
      </c>
      <c r="H1227" s="3">
        <f t="shared" si="1225"/>
        <v>0</v>
      </c>
    </row>
    <row r="1228" spans="1:8" ht="14.25" customHeight="1" x14ac:dyDescent="0.3">
      <c r="A1228" s="4" t="s">
        <v>124</v>
      </c>
      <c r="B1228" s="4" t="s">
        <v>125</v>
      </c>
      <c r="C1228" s="5">
        <v>15</v>
      </c>
      <c r="D1228" s="3" t="s">
        <v>10</v>
      </c>
      <c r="E1228" s="3">
        <v>10</v>
      </c>
      <c r="F1228" s="3">
        <v>3</v>
      </c>
      <c r="G1228" s="3">
        <f t="shared" ref="G1228:H1228" si="1226">(E1228/373)*100</f>
        <v>2.6809651474530831</v>
      </c>
      <c r="H1228" s="3">
        <f t="shared" si="1226"/>
        <v>0.80428954423592491</v>
      </c>
    </row>
    <row r="1229" spans="1:8" ht="14.25" customHeight="1" x14ac:dyDescent="0.3">
      <c r="A1229" s="4" t="s">
        <v>124</v>
      </c>
      <c r="B1229" s="4" t="s">
        <v>125</v>
      </c>
      <c r="C1229" s="5">
        <v>20</v>
      </c>
      <c r="D1229" s="3" t="s">
        <v>10</v>
      </c>
      <c r="E1229" s="3">
        <v>27</v>
      </c>
      <c r="F1229" s="3">
        <v>0</v>
      </c>
      <c r="G1229" s="3">
        <f t="shared" ref="G1229:H1229" si="1227">(E1229/373)*100</f>
        <v>7.2386058981233248</v>
      </c>
      <c r="H1229" s="3">
        <f t="shared" si="1227"/>
        <v>0</v>
      </c>
    </row>
    <row r="1230" spans="1:8" ht="14.25" customHeight="1" x14ac:dyDescent="0.3">
      <c r="A1230" s="4" t="s">
        <v>124</v>
      </c>
      <c r="B1230" s="4" t="s">
        <v>125</v>
      </c>
      <c r="C1230" s="5">
        <v>25</v>
      </c>
      <c r="D1230" s="3" t="s">
        <v>10</v>
      </c>
      <c r="E1230" s="3">
        <v>51</v>
      </c>
      <c r="F1230" s="3">
        <v>2</v>
      </c>
      <c r="G1230" s="3">
        <f t="shared" ref="G1230:H1230" si="1228">(E1230/373)*100</f>
        <v>13.672922252010725</v>
      </c>
      <c r="H1230" s="3">
        <f t="shared" si="1228"/>
        <v>0.53619302949061665</v>
      </c>
    </row>
    <row r="1231" spans="1:8" ht="14.25" customHeight="1" x14ac:dyDescent="0.3">
      <c r="A1231" s="4" t="s">
        <v>124</v>
      </c>
      <c r="B1231" s="4" t="s">
        <v>125</v>
      </c>
      <c r="C1231" s="5">
        <v>30</v>
      </c>
      <c r="D1231" s="3" t="s">
        <v>10</v>
      </c>
      <c r="E1231" s="3">
        <v>61</v>
      </c>
      <c r="F1231" s="3">
        <v>2</v>
      </c>
      <c r="G1231" s="3">
        <f t="shared" ref="G1231:H1231" si="1229">(E1231/373)*100</f>
        <v>16.353887399463808</v>
      </c>
      <c r="H1231" s="3">
        <f t="shared" si="1229"/>
        <v>0.53619302949061665</v>
      </c>
    </row>
    <row r="1232" spans="1:8" ht="14.25" customHeight="1" x14ac:dyDescent="0.3">
      <c r="A1232" s="4" t="s">
        <v>124</v>
      </c>
      <c r="B1232" s="4" t="s">
        <v>125</v>
      </c>
      <c r="C1232" s="5">
        <v>35</v>
      </c>
      <c r="D1232" s="3" t="s">
        <v>10</v>
      </c>
      <c r="E1232" s="3">
        <v>48</v>
      </c>
      <c r="F1232" s="3">
        <v>0</v>
      </c>
      <c r="G1232" s="3">
        <f t="shared" ref="G1232:H1232" si="1230">(E1232/373)*100</f>
        <v>12.868632707774799</v>
      </c>
      <c r="H1232" s="3">
        <f t="shared" si="1230"/>
        <v>0</v>
      </c>
    </row>
    <row r="1233" spans="1:8" ht="14.25" customHeight="1" x14ac:dyDescent="0.3">
      <c r="A1233" s="4" t="s">
        <v>124</v>
      </c>
      <c r="B1233" s="4" t="s">
        <v>125</v>
      </c>
      <c r="C1233" s="5">
        <v>40</v>
      </c>
      <c r="D1233" s="3" t="s">
        <v>11</v>
      </c>
      <c r="E1233" s="3">
        <v>26</v>
      </c>
      <c r="F1233" s="3">
        <v>0</v>
      </c>
      <c r="G1233" s="3">
        <f t="shared" ref="G1233:H1233" si="1231">(E1233/373)*100</f>
        <v>6.9705093833780163</v>
      </c>
      <c r="H1233" s="3">
        <f t="shared" si="1231"/>
        <v>0</v>
      </c>
    </row>
    <row r="1234" spans="1:8" ht="14.25" customHeight="1" x14ac:dyDescent="0.3">
      <c r="A1234" s="4" t="s">
        <v>124</v>
      </c>
      <c r="B1234" s="4" t="s">
        <v>125</v>
      </c>
      <c r="C1234" s="5">
        <v>45</v>
      </c>
      <c r="D1234" s="3" t="s">
        <v>11</v>
      </c>
      <c r="E1234" s="3">
        <v>8</v>
      </c>
      <c r="F1234" s="3">
        <v>0</v>
      </c>
      <c r="G1234" s="3">
        <f t="shared" ref="G1234:H1234" si="1232">(E1234/373)*100</f>
        <v>2.1447721179624666</v>
      </c>
      <c r="H1234" s="3">
        <f t="shared" si="1232"/>
        <v>0</v>
      </c>
    </row>
    <row r="1235" spans="1:8" ht="14.25" customHeight="1" x14ac:dyDescent="0.3">
      <c r="A1235" s="4" t="s">
        <v>124</v>
      </c>
      <c r="B1235" s="4" t="s">
        <v>125</v>
      </c>
      <c r="C1235" s="5">
        <v>50</v>
      </c>
      <c r="D1235" s="3" t="s">
        <v>11</v>
      </c>
      <c r="E1235" s="3">
        <v>5</v>
      </c>
      <c r="F1235" s="3">
        <v>0</v>
      </c>
      <c r="G1235" s="3">
        <f t="shared" ref="G1235:H1235" si="1233">(E1235/373)*100</f>
        <v>1.3404825737265416</v>
      </c>
      <c r="H1235" s="3">
        <f t="shared" si="1233"/>
        <v>0</v>
      </c>
    </row>
    <row r="1236" spans="1:8" ht="14.25" customHeight="1" x14ac:dyDescent="0.3">
      <c r="A1236" s="4" t="s">
        <v>124</v>
      </c>
      <c r="B1236" s="4" t="s">
        <v>125</v>
      </c>
      <c r="C1236" s="5">
        <v>55</v>
      </c>
      <c r="D1236" s="3" t="s">
        <v>11</v>
      </c>
      <c r="E1236" s="3">
        <v>5</v>
      </c>
      <c r="F1236" s="3">
        <v>0</v>
      </c>
      <c r="G1236" s="3">
        <f t="shared" ref="G1236:H1236" si="1234">(E1236/373)*100</f>
        <v>1.3404825737265416</v>
      </c>
      <c r="H1236" s="3">
        <f t="shared" si="1234"/>
        <v>0</v>
      </c>
    </row>
    <row r="1237" spans="1:8" ht="14.25" customHeight="1" x14ac:dyDescent="0.3">
      <c r="A1237" s="4" t="s">
        <v>124</v>
      </c>
      <c r="B1237" s="4" t="s">
        <v>125</v>
      </c>
      <c r="C1237" s="5">
        <v>60</v>
      </c>
      <c r="D1237" s="3" t="s">
        <v>11</v>
      </c>
      <c r="E1237" s="3">
        <v>3</v>
      </c>
      <c r="F1237" s="3">
        <v>0</v>
      </c>
      <c r="G1237" s="3">
        <f t="shared" ref="G1237:H1237" si="1235">(E1237/373)*100</f>
        <v>0.80428954423592491</v>
      </c>
      <c r="H1237" s="3">
        <f t="shared" si="1235"/>
        <v>0</v>
      </c>
    </row>
    <row r="1238" spans="1:8" ht="14.25" customHeight="1" x14ac:dyDescent="0.3">
      <c r="A1238" s="4" t="s">
        <v>124</v>
      </c>
      <c r="B1238" s="4" t="s">
        <v>125</v>
      </c>
      <c r="C1238" s="5">
        <v>65</v>
      </c>
      <c r="D1238" s="3" t="s">
        <v>11</v>
      </c>
      <c r="E1238" s="3">
        <v>11</v>
      </c>
      <c r="F1238" s="3">
        <v>0</v>
      </c>
      <c r="G1238" s="3">
        <f t="shared" ref="G1238:H1238" si="1236">(E1238/373)*100</f>
        <v>2.9490616621983912</v>
      </c>
      <c r="H1238" s="3">
        <f t="shared" si="1236"/>
        <v>0</v>
      </c>
    </row>
    <row r="1239" spans="1:8" ht="14.25" customHeight="1" x14ac:dyDescent="0.3">
      <c r="A1239" s="4" t="s">
        <v>124</v>
      </c>
      <c r="B1239" s="4" t="s">
        <v>125</v>
      </c>
      <c r="C1239" s="5">
        <v>70</v>
      </c>
      <c r="D1239" s="3" t="s">
        <v>11</v>
      </c>
      <c r="E1239" s="3">
        <v>15</v>
      </c>
      <c r="F1239" s="3">
        <v>1</v>
      </c>
      <c r="G1239" s="3">
        <f t="shared" ref="G1239:H1239" si="1237">(E1239/373)*100</f>
        <v>4.0214477211796247</v>
      </c>
      <c r="H1239" s="3">
        <f t="shared" si="1237"/>
        <v>0.26809651474530832</v>
      </c>
    </row>
    <row r="1240" spans="1:8" ht="14.25" customHeight="1" x14ac:dyDescent="0.3">
      <c r="A1240" s="4" t="s">
        <v>124</v>
      </c>
      <c r="B1240" s="4" t="s">
        <v>125</v>
      </c>
      <c r="C1240" s="5">
        <v>75</v>
      </c>
      <c r="D1240" s="3" t="s">
        <v>11</v>
      </c>
      <c r="E1240" s="3">
        <v>18</v>
      </c>
      <c r="F1240" s="3">
        <v>1</v>
      </c>
      <c r="G1240" s="3">
        <f t="shared" ref="G1240:H1240" si="1238">(E1240/373)*100</f>
        <v>4.8257372654155493</v>
      </c>
      <c r="H1240" s="3">
        <f t="shared" si="1238"/>
        <v>0.26809651474530832</v>
      </c>
    </row>
    <row r="1241" spans="1:8" ht="14.25" customHeight="1" x14ac:dyDescent="0.3">
      <c r="A1241" s="4" t="s">
        <v>124</v>
      </c>
      <c r="B1241" s="4" t="s">
        <v>125</v>
      </c>
      <c r="C1241" s="5">
        <v>80</v>
      </c>
      <c r="D1241" s="3" t="s">
        <v>12</v>
      </c>
      <c r="E1241" s="3">
        <v>20</v>
      </c>
      <c r="F1241" s="3">
        <v>2</v>
      </c>
      <c r="G1241" s="3">
        <f t="shared" ref="G1241:H1241" si="1239">(E1241/373)*100</f>
        <v>5.3619302949061662</v>
      </c>
      <c r="H1241" s="3">
        <f t="shared" si="1239"/>
        <v>0.53619302949061665</v>
      </c>
    </row>
    <row r="1242" spans="1:8" ht="14.25" customHeight="1" x14ac:dyDescent="0.3">
      <c r="A1242" s="4" t="s">
        <v>124</v>
      </c>
      <c r="B1242" s="4" t="s">
        <v>125</v>
      </c>
      <c r="C1242" s="5">
        <v>85</v>
      </c>
      <c r="D1242" s="3" t="s">
        <v>12</v>
      </c>
      <c r="E1242" s="3">
        <v>16</v>
      </c>
      <c r="F1242" s="3">
        <v>2</v>
      </c>
      <c r="G1242" s="3">
        <f t="shared" ref="G1242:H1242" si="1240">(E1242/373)*100</f>
        <v>4.2895442359249332</v>
      </c>
      <c r="H1242" s="3">
        <f t="shared" si="1240"/>
        <v>0.53619302949061665</v>
      </c>
    </row>
    <row r="1243" spans="1:8" ht="14.25" customHeight="1" x14ac:dyDescent="0.3">
      <c r="A1243" s="4" t="s">
        <v>124</v>
      </c>
      <c r="B1243" s="4" t="s">
        <v>125</v>
      </c>
      <c r="C1243" s="5">
        <v>90</v>
      </c>
      <c r="D1243" s="3" t="s">
        <v>12</v>
      </c>
      <c r="E1243" s="3">
        <v>8</v>
      </c>
      <c r="F1243" s="3">
        <v>1</v>
      </c>
      <c r="G1243" s="3">
        <f t="shared" ref="G1243:H1243" si="1241">(E1243/373)*100</f>
        <v>2.1447721179624666</v>
      </c>
      <c r="H1243" s="3">
        <f t="shared" si="1241"/>
        <v>0.26809651474530832</v>
      </c>
    </row>
    <row r="1244" spans="1:8" ht="14.25" customHeight="1" x14ac:dyDescent="0.3">
      <c r="A1244" s="4" t="s">
        <v>124</v>
      </c>
      <c r="B1244" s="4" t="s">
        <v>125</v>
      </c>
      <c r="C1244" s="5">
        <v>95</v>
      </c>
      <c r="D1244" s="3" t="s">
        <v>12</v>
      </c>
      <c r="E1244" s="3">
        <v>9</v>
      </c>
      <c r="F1244" s="3">
        <v>0</v>
      </c>
      <c r="G1244" s="3">
        <f t="shared" ref="G1244:H1244" si="1242">(E1244/373)*100</f>
        <v>2.4128686327077746</v>
      </c>
      <c r="H1244" s="3">
        <f t="shared" si="1242"/>
        <v>0</v>
      </c>
    </row>
    <row r="1245" spans="1:8" ht="14.25" customHeight="1" x14ac:dyDescent="0.3">
      <c r="A1245" s="4" t="s">
        <v>124</v>
      </c>
      <c r="B1245" s="4" t="s">
        <v>125</v>
      </c>
      <c r="C1245" s="5">
        <v>100</v>
      </c>
      <c r="D1245" s="3" t="s">
        <v>12</v>
      </c>
      <c r="E1245" s="3">
        <v>9</v>
      </c>
      <c r="F1245" s="3">
        <v>0</v>
      </c>
      <c r="G1245" s="3">
        <f t="shared" ref="G1245:H1245" si="1243">(E1245/373)*100</f>
        <v>2.4128686327077746</v>
      </c>
      <c r="H1245" s="3">
        <f t="shared" si="1243"/>
        <v>0</v>
      </c>
    </row>
    <row r="1246" spans="1:8" ht="14.25" customHeight="1" x14ac:dyDescent="0.3">
      <c r="A1246" s="4" t="s">
        <v>124</v>
      </c>
      <c r="B1246" s="4" t="s">
        <v>125</v>
      </c>
      <c r="C1246" s="5">
        <v>105</v>
      </c>
      <c r="D1246" s="3" t="s">
        <v>12</v>
      </c>
      <c r="E1246" s="3">
        <v>5</v>
      </c>
      <c r="F1246" s="3">
        <v>0</v>
      </c>
      <c r="G1246" s="3">
        <f t="shared" ref="G1246:H1246" si="1244">(E1246/373)*100</f>
        <v>1.3404825737265416</v>
      </c>
      <c r="H1246" s="3">
        <f t="shared" si="1244"/>
        <v>0</v>
      </c>
    </row>
    <row r="1247" spans="1:8" ht="14.25" customHeight="1" x14ac:dyDescent="0.3">
      <c r="A1247" s="4" t="s">
        <v>124</v>
      </c>
      <c r="B1247" s="4" t="s">
        <v>125</v>
      </c>
      <c r="C1247" s="5">
        <v>110</v>
      </c>
      <c r="D1247" s="3" t="s">
        <v>12</v>
      </c>
      <c r="E1247" s="3">
        <v>0</v>
      </c>
      <c r="F1247" s="3">
        <v>1</v>
      </c>
      <c r="G1247" s="3">
        <f t="shared" ref="G1247:H1247" si="1245">(E1247/373)*100</f>
        <v>0</v>
      </c>
      <c r="H1247" s="3">
        <f t="shared" si="1245"/>
        <v>0.26809651474530832</v>
      </c>
    </row>
    <row r="1248" spans="1:8" ht="14.25" customHeight="1" x14ac:dyDescent="0.3">
      <c r="A1248" s="4" t="s">
        <v>124</v>
      </c>
      <c r="B1248" s="4" t="s">
        <v>125</v>
      </c>
      <c r="C1248" s="5">
        <v>115</v>
      </c>
      <c r="D1248" s="3" t="s">
        <v>12</v>
      </c>
      <c r="E1248" s="3">
        <v>1</v>
      </c>
      <c r="F1248" s="3">
        <v>0</v>
      </c>
      <c r="G1248" s="3">
        <f t="shared" ref="G1248:H1248" si="1246">(E1248/373)*100</f>
        <v>0.26809651474530832</v>
      </c>
      <c r="H1248" s="3">
        <f t="shared" si="1246"/>
        <v>0</v>
      </c>
    </row>
    <row r="1249" spans="1:8" ht="14.25" customHeight="1" x14ac:dyDescent="0.3">
      <c r="A1249" s="4" t="s">
        <v>124</v>
      </c>
      <c r="B1249" s="4" t="s">
        <v>125</v>
      </c>
      <c r="C1249" s="5">
        <v>120</v>
      </c>
      <c r="D1249" s="3" t="s">
        <v>12</v>
      </c>
      <c r="E1249" s="3">
        <v>2</v>
      </c>
      <c r="F1249" s="3">
        <v>0</v>
      </c>
      <c r="G1249" s="3">
        <f t="shared" ref="G1249:H1249" si="1247">(E1249/373)*100</f>
        <v>0.53619302949061665</v>
      </c>
      <c r="H1249" s="3">
        <f t="shared" si="1247"/>
        <v>0</v>
      </c>
    </row>
    <row r="1250" spans="1:8" ht="14.25" customHeight="1" x14ac:dyDescent="0.3">
      <c r="A1250" s="4" t="s">
        <v>124</v>
      </c>
      <c r="B1250" s="4" t="s">
        <v>125</v>
      </c>
      <c r="C1250" s="5">
        <v>125</v>
      </c>
      <c r="D1250" s="3" t="s">
        <v>12</v>
      </c>
      <c r="E1250" s="3">
        <v>0</v>
      </c>
      <c r="F1250" s="3">
        <v>0</v>
      </c>
      <c r="G1250" s="3">
        <f t="shared" ref="G1250:H1250" si="1248">(E1250/373)*100</f>
        <v>0</v>
      </c>
      <c r="H1250" s="3">
        <f t="shared" si="1248"/>
        <v>0</v>
      </c>
    </row>
    <row r="1251" spans="1:8" ht="14.25" customHeight="1" x14ac:dyDescent="0.3">
      <c r="A1251" s="4" t="s">
        <v>124</v>
      </c>
      <c r="B1251" s="4" t="s">
        <v>125</v>
      </c>
      <c r="C1251" s="5">
        <v>130</v>
      </c>
      <c r="D1251" s="3" t="s">
        <v>12</v>
      </c>
      <c r="E1251" s="3">
        <v>0</v>
      </c>
      <c r="F1251" s="3">
        <v>0</v>
      </c>
      <c r="G1251" s="3">
        <f t="shared" ref="G1251:H1251" si="1249">(E1251/373)*100</f>
        <v>0</v>
      </c>
      <c r="H1251" s="3">
        <f t="shared" si="1249"/>
        <v>0</v>
      </c>
    </row>
    <row r="1252" spans="1:8" ht="14.25" customHeight="1" x14ac:dyDescent="0.3">
      <c r="A1252" s="4" t="s">
        <v>124</v>
      </c>
      <c r="B1252" s="4" t="s">
        <v>125</v>
      </c>
      <c r="C1252" s="5">
        <v>135</v>
      </c>
      <c r="D1252" s="3" t="s">
        <v>12</v>
      </c>
      <c r="E1252" s="3">
        <v>0</v>
      </c>
      <c r="F1252" s="3">
        <v>0</v>
      </c>
      <c r="G1252" s="3">
        <f t="shared" ref="G1252:H1252" si="1250">(E1252/373)*100</f>
        <v>0</v>
      </c>
      <c r="H1252" s="3">
        <f t="shared" si="1250"/>
        <v>0</v>
      </c>
    </row>
    <row r="1253" spans="1:8" ht="14.25" customHeight="1" x14ac:dyDescent="0.3">
      <c r="A1253" s="4" t="s">
        <v>124</v>
      </c>
      <c r="B1253" s="4" t="s">
        <v>125</v>
      </c>
      <c r="C1253" s="5">
        <v>140</v>
      </c>
      <c r="D1253" s="3" t="s">
        <v>12</v>
      </c>
      <c r="E1253" s="3">
        <v>0</v>
      </c>
      <c r="F1253" s="3">
        <v>0</v>
      </c>
      <c r="G1253" s="3">
        <f t="shared" ref="G1253:H1253" si="1251">(E1253/373)*100</f>
        <v>0</v>
      </c>
      <c r="H1253" s="3">
        <f t="shared" si="1251"/>
        <v>0</v>
      </c>
    </row>
    <row r="1254" spans="1:8" ht="14.25" customHeight="1" x14ac:dyDescent="0.3">
      <c r="A1254" s="4" t="s">
        <v>124</v>
      </c>
      <c r="B1254" s="4" t="s">
        <v>125</v>
      </c>
      <c r="C1254" s="5">
        <v>145</v>
      </c>
      <c r="D1254" s="3" t="s">
        <v>12</v>
      </c>
      <c r="E1254" s="3">
        <v>0</v>
      </c>
      <c r="F1254" s="3">
        <v>0</v>
      </c>
      <c r="G1254" s="3">
        <f t="shared" ref="G1254:H1254" si="1252">(E1254/373)*100</f>
        <v>0</v>
      </c>
      <c r="H1254" s="3">
        <f t="shared" si="1252"/>
        <v>0</v>
      </c>
    </row>
    <row r="1255" spans="1:8" ht="14.25" customHeight="1" x14ac:dyDescent="0.3">
      <c r="A1255" s="4" t="s">
        <v>124</v>
      </c>
      <c r="B1255" s="4" t="s">
        <v>125</v>
      </c>
      <c r="C1255" s="5">
        <v>150</v>
      </c>
      <c r="D1255" s="3" t="s">
        <v>12</v>
      </c>
      <c r="E1255" s="3">
        <v>0</v>
      </c>
      <c r="F1255" s="3">
        <v>0</v>
      </c>
      <c r="G1255" s="3">
        <f t="shared" ref="G1255:H1255" si="1253">(E1255/373)*100</f>
        <v>0</v>
      </c>
      <c r="H1255" s="3">
        <f t="shared" si="1253"/>
        <v>0</v>
      </c>
    </row>
    <row r="1256" spans="1:8" ht="14.25" customHeight="1" x14ac:dyDescent="0.3">
      <c r="A1256" s="4" t="s">
        <v>124</v>
      </c>
      <c r="B1256" s="4" t="s">
        <v>125</v>
      </c>
      <c r="C1256" s="5">
        <v>155</v>
      </c>
      <c r="D1256" s="3" t="s">
        <v>12</v>
      </c>
      <c r="E1256" s="3">
        <v>0</v>
      </c>
      <c r="F1256" s="3">
        <v>0</v>
      </c>
      <c r="G1256" s="3">
        <f t="shared" ref="G1256:H1256" si="1254">(E1256/373)*100</f>
        <v>0</v>
      </c>
      <c r="H1256" s="3">
        <f t="shared" si="1254"/>
        <v>0</v>
      </c>
    </row>
    <row r="1257" spans="1:8" ht="14.25" customHeight="1" x14ac:dyDescent="0.3">
      <c r="A1257" s="4" t="s">
        <v>124</v>
      </c>
      <c r="B1257" s="4" t="s">
        <v>125</v>
      </c>
      <c r="C1257" s="5">
        <v>160</v>
      </c>
      <c r="D1257" s="3" t="s">
        <v>12</v>
      </c>
      <c r="E1257" s="3">
        <v>0</v>
      </c>
      <c r="F1257" s="3">
        <v>0</v>
      </c>
      <c r="G1257" s="3">
        <f t="shared" ref="G1257:H1257" si="1255">(E1257/373)*100</f>
        <v>0</v>
      </c>
      <c r="H1257" s="3">
        <f t="shared" si="1255"/>
        <v>0</v>
      </c>
    </row>
    <row r="1258" spans="1:8" ht="14.25" customHeight="1" x14ac:dyDescent="0.3">
      <c r="A1258" s="4" t="s">
        <v>124</v>
      </c>
      <c r="B1258" s="4" t="s">
        <v>125</v>
      </c>
      <c r="C1258" s="5">
        <v>165</v>
      </c>
      <c r="D1258" s="3" t="s">
        <v>12</v>
      </c>
      <c r="E1258" s="3">
        <v>0</v>
      </c>
      <c r="F1258" s="3">
        <v>0</v>
      </c>
      <c r="G1258" s="3">
        <f t="shared" ref="G1258:H1258" si="1256">(E1258/373)*100</f>
        <v>0</v>
      </c>
      <c r="H1258" s="3">
        <f t="shared" si="1256"/>
        <v>0</v>
      </c>
    </row>
    <row r="1259" spans="1:8" ht="14.25" customHeight="1" x14ac:dyDescent="0.3">
      <c r="A1259" s="4" t="s">
        <v>124</v>
      </c>
      <c r="B1259" s="4" t="s">
        <v>125</v>
      </c>
      <c r="C1259" s="5">
        <v>170</v>
      </c>
      <c r="D1259" s="3" t="s">
        <v>12</v>
      </c>
      <c r="E1259" s="3">
        <v>0</v>
      </c>
      <c r="F1259" s="3">
        <v>0</v>
      </c>
      <c r="G1259" s="3">
        <f t="shared" ref="G1259:H1259" si="1257">(E1259/373)*100</f>
        <v>0</v>
      </c>
      <c r="H1259" s="3">
        <f t="shared" si="1257"/>
        <v>0</v>
      </c>
    </row>
    <row r="1260" spans="1:8" ht="14.25" customHeight="1" x14ac:dyDescent="0.3">
      <c r="A1260" s="4" t="s">
        <v>124</v>
      </c>
      <c r="B1260" s="4" t="s">
        <v>125</v>
      </c>
      <c r="C1260" s="5">
        <v>175</v>
      </c>
      <c r="D1260" s="3" t="s">
        <v>12</v>
      </c>
      <c r="E1260" s="3">
        <v>0</v>
      </c>
      <c r="F1260" s="3">
        <v>0</v>
      </c>
      <c r="G1260" s="3">
        <f t="shared" ref="G1260:H1260" si="1258">(E1260/373)*100</f>
        <v>0</v>
      </c>
      <c r="H1260" s="3">
        <f t="shared" si="1258"/>
        <v>0</v>
      </c>
    </row>
    <row r="1261" spans="1:8" ht="14.25" customHeight="1" x14ac:dyDescent="0.3">
      <c r="A1261" s="4" t="s">
        <v>124</v>
      </c>
      <c r="B1261" s="4" t="s">
        <v>125</v>
      </c>
      <c r="C1261" s="5" t="s">
        <v>14</v>
      </c>
      <c r="D1261" s="3" t="s">
        <v>12</v>
      </c>
      <c r="E1261" s="3">
        <v>0</v>
      </c>
      <c r="F1261" s="3">
        <v>0</v>
      </c>
      <c r="G1261" s="3">
        <f t="shared" ref="G1261:H1261" si="1259">(E1261/373)*100</f>
        <v>0</v>
      </c>
      <c r="H1261" s="3">
        <f t="shared" si="1259"/>
        <v>0</v>
      </c>
    </row>
    <row r="1262" spans="1:8" ht="14.25" customHeight="1" x14ac:dyDescent="0.3">
      <c r="A1262" s="4" t="s">
        <v>126</v>
      </c>
      <c r="B1262" s="4" t="s">
        <v>127</v>
      </c>
      <c r="C1262" s="5">
        <v>5</v>
      </c>
      <c r="D1262" s="3" t="s">
        <v>10</v>
      </c>
      <c r="E1262" s="3">
        <v>0</v>
      </c>
      <c r="F1262" s="3">
        <v>0</v>
      </c>
      <c r="G1262" s="3">
        <f t="shared" ref="G1262:H1262" si="1260">(E1262/514)*100</f>
        <v>0</v>
      </c>
      <c r="H1262" s="3">
        <f t="shared" si="1260"/>
        <v>0</v>
      </c>
    </row>
    <row r="1263" spans="1:8" ht="14.25" customHeight="1" x14ac:dyDescent="0.3">
      <c r="A1263" s="4" t="s">
        <v>126</v>
      </c>
      <c r="B1263" s="4" t="s">
        <v>127</v>
      </c>
      <c r="C1263" s="5">
        <v>10</v>
      </c>
      <c r="D1263" s="3" t="s">
        <v>10</v>
      </c>
      <c r="E1263" s="3">
        <v>3</v>
      </c>
      <c r="F1263" s="3">
        <v>0</v>
      </c>
      <c r="G1263" s="3">
        <f t="shared" ref="G1263:H1263" si="1261">(E1263/514)*100</f>
        <v>0.58365758754863817</v>
      </c>
      <c r="H1263" s="3">
        <f t="shared" si="1261"/>
        <v>0</v>
      </c>
    </row>
    <row r="1264" spans="1:8" ht="14.25" customHeight="1" x14ac:dyDescent="0.3">
      <c r="A1264" s="4" t="s">
        <v>126</v>
      </c>
      <c r="B1264" s="4" t="s">
        <v>127</v>
      </c>
      <c r="C1264" s="5">
        <v>15</v>
      </c>
      <c r="D1264" s="3" t="s">
        <v>10</v>
      </c>
      <c r="E1264" s="3">
        <v>25</v>
      </c>
      <c r="F1264" s="3">
        <v>0</v>
      </c>
      <c r="G1264" s="3">
        <f t="shared" ref="G1264:H1264" si="1262">(E1264/514)*100</f>
        <v>4.8638132295719849</v>
      </c>
      <c r="H1264" s="3">
        <f t="shared" si="1262"/>
        <v>0</v>
      </c>
    </row>
    <row r="1265" spans="1:8" ht="14.25" customHeight="1" x14ac:dyDescent="0.3">
      <c r="A1265" s="4" t="s">
        <v>126</v>
      </c>
      <c r="B1265" s="4" t="s">
        <v>127</v>
      </c>
      <c r="C1265" s="5">
        <v>20</v>
      </c>
      <c r="D1265" s="3" t="s">
        <v>10</v>
      </c>
      <c r="E1265" s="3">
        <v>56</v>
      </c>
      <c r="F1265" s="3">
        <v>4</v>
      </c>
      <c r="G1265" s="3">
        <f t="shared" ref="G1265:H1265" si="1263">(E1265/514)*100</f>
        <v>10.894941634241246</v>
      </c>
      <c r="H1265" s="3">
        <f t="shared" si="1263"/>
        <v>0.77821011673151752</v>
      </c>
    </row>
    <row r="1266" spans="1:8" ht="14.25" customHeight="1" x14ac:dyDescent="0.3">
      <c r="A1266" s="4" t="s">
        <v>126</v>
      </c>
      <c r="B1266" s="4" t="s">
        <v>127</v>
      </c>
      <c r="C1266" s="5">
        <v>25</v>
      </c>
      <c r="D1266" s="3" t="s">
        <v>10</v>
      </c>
      <c r="E1266" s="3">
        <v>72</v>
      </c>
      <c r="F1266" s="3">
        <v>0</v>
      </c>
      <c r="G1266" s="3">
        <f t="shared" ref="G1266:H1266" si="1264">(E1266/514)*100</f>
        <v>14.007782101167315</v>
      </c>
      <c r="H1266" s="3">
        <f t="shared" si="1264"/>
        <v>0</v>
      </c>
    </row>
    <row r="1267" spans="1:8" ht="14.25" customHeight="1" x14ac:dyDescent="0.3">
      <c r="A1267" s="4" t="s">
        <v>126</v>
      </c>
      <c r="B1267" s="4" t="s">
        <v>127</v>
      </c>
      <c r="C1267" s="5">
        <v>30</v>
      </c>
      <c r="D1267" s="3" t="s">
        <v>10</v>
      </c>
      <c r="E1267" s="3">
        <v>70</v>
      </c>
      <c r="F1267" s="3">
        <v>0</v>
      </c>
      <c r="G1267" s="3">
        <f t="shared" ref="G1267:H1267" si="1265">(E1267/514)*100</f>
        <v>13.618677042801556</v>
      </c>
      <c r="H1267" s="3">
        <f t="shared" si="1265"/>
        <v>0</v>
      </c>
    </row>
    <row r="1268" spans="1:8" ht="14.25" customHeight="1" x14ac:dyDescent="0.3">
      <c r="A1268" s="4" t="s">
        <v>126</v>
      </c>
      <c r="B1268" s="4" t="s">
        <v>127</v>
      </c>
      <c r="C1268" s="5">
        <v>35</v>
      </c>
      <c r="D1268" s="3" t="s">
        <v>10</v>
      </c>
      <c r="E1268" s="3">
        <v>25</v>
      </c>
      <c r="F1268" s="3">
        <v>0</v>
      </c>
      <c r="G1268" s="3">
        <f t="shared" ref="G1268:H1268" si="1266">(E1268/514)*100</f>
        <v>4.8638132295719849</v>
      </c>
      <c r="H1268" s="3">
        <f t="shared" si="1266"/>
        <v>0</v>
      </c>
    </row>
    <row r="1269" spans="1:8" ht="14.25" customHeight="1" x14ac:dyDescent="0.3">
      <c r="A1269" s="4" t="s">
        <v>126</v>
      </c>
      <c r="B1269" s="4" t="s">
        <v>127</v>
      </c>
      <c r="C1269" s="5">
        <v>40</v>
      </c>
      <c r="D1269" s="3" t="s">
        <v>11</v>
      </c>
      <c r="E1269" s="3">
        <v>13</v>
      </c>
      <c r="F1269" s="3">
        <v>0</v>
      </c>
      <c r="G1269" s="3">
        <f t="shared" ref="G1269:H1269" si="1267">(E1269/514)*100</f>
        <v>2.5291828793774318</v>
      </c>
      <c r="H1269" s="3">
        <f t="shared" si="1267"/>
        <v>0</v>
      </c>
    </row>
    <row r="1270" spans="1:8" ht="14.25" customHeight="1" x14ac:dyDescent="0.3">
      <c r="A1270" s="4" t="s">
        <v>126</v>
      </c>
      <c r="B1270" s="4" t="s">
        <v>127</v>
      </c>
      <c r="C1270" s="5">
        <v>45</v>
      </c>
      <c r="D1270" s="3" t="s">
        <v>11</v>
      </c>
      <c r="E1270" s="3">
        <v>7</v>
      </c>
      <c r="F1270" s="3">
        <v>0</v>
      </c>
      <c r="G1270" s="3">
        <f t="shared" ref="G1270:H1270" si="1268">(E1270/514)*100</f>
        <v>1.3618677042801557</v>
      </c>
      <c r="H1270" s="3">
        <f t="shared" si="1268"/>
        <v>0</v>
      </c>
    </row>
    <row r="1271" spans="1:8" ht="14.25" customHeight="1" x14ac:dyDescent="0.3">
      <c r="A1271" s="4" t="s">
        <v>126</v>
      </c>
      <c r="B1271" s="4" t="s">
        <v>127</v>
      </c>
      <c r="C1271" s="5">
        <v>50</v>
      </c>
      <c r="D1271" s="3" t="s">
        <v>11</v>
      </c>
      <c r="E1271" s="3">
        <v>2</v>
      </c>
      <c r="F1271" s="3">
        <v>3</v>
      </c>
      <c r="G1271" s="3">
        <f t="shared" ref="G1271:H1271" si="1269">(E1271/514)*100</f>
        <v>0.38910505836575876</v>
      </c>
      <c r="H1271" s="3">
        <f t="shared" si="1269"/>
        <v>0.58365758754863817</v>
      </c>
    </row>
    <row r="1272" spans="1:8" ht="14.25" customHeight="1" x14ac:dyDescent="0.3">
      <c r="A1272" s="4" t="s">
        <v>126</v>
      </c>
      <c r="B1272" s="4" t="s">
        <v>127</v>
      </c>
      <c r="C1272" s="5">
        <v>55</v>
      </c>
      <c r="D1272" s="3" t="s">
        <v>11</v>
      </c>
      <c r="E1272" s="3">
        <v>2</v>
      </c>
      <c r="F1272" s="3">
        <v>2</v>
      </c>
      <c r="G1272" s="3">
        <f t="shared" ref="G1272:H1272" si="1270">(E1272/514)*100</f>
        <v>0.38910505836575876</v>
      </c>
      <c r="H1272" s="3">
        <f t="shared" si="1270"/>
        <v>0.38910505836575876</v>
      </c>
    </row>
    <row r="1273" spans="1:8" ht="14.25" customHeight="1" x14ac:dyDescent="0.3">
      <c r="A1273" s="4" t="s">
        <v>126</v>
      </c>
      <c r="B1273" s="4" t="s">
        <v>127</v>
      </c>
      <c r="C1273" s="5">
        <v>60</v>
      </c>
      <c r="D1273" s="3" t="s">
        <v>11</v>
      </c>
      <c r="E1273" s="3">
        <v>10</v>
      </c>
      <c r="F1273" s="3">
        <v>1</v>
      </c>
      <c r="G1273" s="3">
        <f t="shared" ref="G1273:H1273" si="1271">(E1273/514)*100</f>
        <v>1.9455252918287937</v>
      </c>
      <c r="H1273" s="3">
        <f t="shared" si="1271"/>
        <v>0.19455252918287938</v>
      </c>
    </row>
    <row r="1274" spans="1:8" ht="14.25" customHeight="1" x14ac:dyDescent="0.3">
      <c r="A1274" s="4" t="s">
        <v>126</v>
      </c>
      <c r="B1274" s="4" t="s">
        <v>127</v>
      </c>
      <c r="C1274" s="5">
        <v>65</v>
      </c>
      <c r="D1274" s="3" t="s">
        <v>11</v>
      </c>
      <c r="E1274" s="3">
        <v>15</v>
      </c>
      <c r="F1274" s="3">
        <v>3</v>
      </c>
      <c r="G1274" s="3">
        <f t="shared" ref="G1274:H1274" si="1272">(E1274/514)*100</f>
        <v>2.9182879377431905</v>
      </c>
      <c r="H1274" s="3">
        <f t="shared" si="1272"/>
        <v>0.58365758754863817</v>
      </c>
    </row>
    <row r="1275" spans="1:8" ht="14.25" customHeight="1" x14ac:dyDescent="0.3">
      <c r="A1275" s="4" t="s">
        <v>126</v>
      </c>
      <c r="B1275" s="4" t="s">
        <v>127</v>
      </c>
      <c r="C1275" s="5">
        <v>70</v>
      </c>
      <c r="D1275" s="3" t="s">
        <v>11</v>
      </c>
      <c r="E1275" s="3">
        <v>35</v>
      </c>
      <c r="F1275" s="3">
        <v>3</v>
      </c>
      <c r="G1275" s="3">
        <f t="shared" ref="G1275:H1275" si="1273">(E1275/514)*100</f>
        <v>6.809338521400778</v>
      </c>
      <c r="H1275" s="3">
        <f t="shared" si="1273"/>
        <v>0.58365758754863817</v>
      </c>
    </row>
    <row r="1276" spans="1:8" ht="14.25" customHeight="1" x14ac:dyDescent="0.3">
      <c r="A1276" s="4" t="s">
        <v>126</v>
      </c>
      <c r="B1276" s="4" t="s">
        <v>127</v>
      </c>
      <c r="C1276" s="5">
        <v>75</v>
      </c>
      <c r="D1276" s="3" t="s">
        <v>11</v>
      </c>
      <c r="E1276" s="3">
        <v>28</v>
      </c>
      <c r="F1276" s="3">
        <v>3</v>
      </c>
      <c r="G1276" s="3">
        <f t="shared" ref="G1276:H1276" si="1274">(E1276/514)*100</f>
        <v>5.4474708171206228</v>
      </c>
      <c r="H1276" s="3">
        <f t="shared" si="1274"/>
        <v>0.58365758754863817</v>
      </c>
    </row>
    <row r="1277" spans="1:8" ht="14.25" customHeight="1" x14ac:dyDescent="0.3">
      <c r="A1277" s="4" t="s">
        <v>126</v>
      </c>
      <c r="B1277" s="4" t="s">
        <v>127</v>
      </c>
      <c r="C1277" s="5">
        <v>80</v>
      </c>
      <c r="D1277" s="3" t="s">
        <v>12</v>
      </c>
      <c r="E1277" s="3">
        <v>37</v>
      </c>
      <c r="F1277" s="3">
        <v>1</v>
      </c>
      <c r="G1277" s="3">
        <f t="shared" ref="G1277:H1277" si="1275">(E1277/514)*100</f>
        <v>7.1984435797665363</v>
      </c>
      <c r="H1277" s="3">
        <f t="shared" si="1275"/>
        <v>0.19455252918287938</v>
      </c>
    </row>
    <row r="1278" spans="1:8" ht="14.25" customHeight="1" x14ac:dyDescent="0.3">
      <c r="A1278" s="4" t="s">
        <v>126</v>
      </c>
      <c r="B1278" s="4" t="s">
        <v>127</v>
      </c>
      <c r="C1278" s="5">
        <v>85</v>
      </c>
      <c r="D1278" s="3" t="s">
        <v>12</v>
      </c>
      <c r="E1278" s="3">
        <v>20</v>
      </c>
      <c r="F1278" s="3">
        <v>2</v>
      </c>
      <c r="G1278" s="3">
        <f t="shared" ref="G1278:H1278" si="1276">(E1278/514)*100</f>
        <v>3.8910505836575875</v>
      </c>
      <c r="H1278" s="3">
        <f t="shared" si="1276"/>
        <v>0.38910505836575876</v>
      </c>
    </row>
    <row r="1279" spans="1:8" ht="14.25" customHeight="1" x14ac:dyDescent="0.3">
      <c r="A1279" s="4" t="s">
        <v>126</v>
      </c>
      <c r="B1279" s="4" t="s">
        <v>127</v>
      </c>
      <c r="C1279" s="5">
        <v>90</v>
      </c>
      <c r="D1279" s="3" t="s">
        <v>12</v>
      </c>
      <c r="E1279" s="3">
        <v>18</v>
      </c>
      <c r="F1279" s="3">
        <v>5</v>
      </c>
      <c r="G1279" s="3">
        <f t="shared" ref="G1279:H1279" si="1277">(E1279/514)*100</f>
        <v>3.5019455252918288</v>
      </c>
      <c r="H1279" s="3">
        <f t="shared" si="1277"/>
        <v>0.97276264591439687</v>
      </c>
    </row>
    <row r="1280" spans="1:8" ht="14.25" customHeight="1" x14ac:dyDescent="0.3">
      <c r="A1280" s="4" t="s">
        <v>126</v>
      </c>
      <c r="B1280" s="4" t="s">
        <v>127</v>
      </c>
      <c r="C1280" s="5">
        <v>95</v>
      </c>
      <c r="D1280" s="3" t="s">
        <v>12</v>
      </c>
      <c r="E1280" s="3">
        <v>17</v>
      </c>
      <c r="F1280" s="3">
        <v>1</v>
      </c>
      <c r="G1280" s="3">
        <f t="shared" ref="G1280:H1280" si="1278">(E1280/514)*100</f>
        <v>3.3073929961089497</v>
      </c>
      <c r="H1280" s="3">
        <f t="shared" si="1278"/>
        <v>0.19455252918287938</v>
      </c>
    </row>
    <row r="1281" spans="1:8" ht="14.25" customHeight="1" x14ac:dyDescent="0.3">
      <c r="A1281" s="4" t="s">
        <v>126</v>
      </c>
      <c r="B1281" s="4" t="s">
        <v>127</v>
      </c>
      <c r="C1281" s="5">
        <v>100</v>
      </c>
      <c r="D1281" s="3" t="s">
        <v>12</v>
      </c>
      <c r="E1281" s="3">
        <v>9</v>
      </c>
      <c r="F1281" s="3">
        <v>3</v>
      </c>
      <c r="G1281" s="3">
        <f t="shared" ref="G1281:H1281" si="1279">(E1281/514)*100</f>
        <v>1.7509727626459144</v>
      </c>
      <c r="H1281" s="3">
        <f t="shared" si="1279"/>
        <v>0.58365758754863817</v>
      </c>
    </row>
    <row r="1282" spans="1:8" ht="14.25" customHeight="1" x14ac:dyDescent="0.3">
      <c r="A1282" s="4" t="s">
        <v>126</v>
      </c>
      <c r="B1282" s="4" t="s">
        <v>127</v>
      </c>
      <c r="C1282" s="5">
        <v>105</v>
      </c>
      <c r="D1282" s="3" t="s">
        <v>12</v>
      </c>
      <c r="E1282" s="3">
        <v>7</v>
      </c>
      <c r="F1282" s="3">
        <v>2</v>
      </c>
      <c r="G1282" s="3">
        <f t="shared" ref="G1282:H1282" si="1280">(E1282/514)*100</f>
        <v>1.3618677042801557</v>
      </c>
      <c r="H1282" s="3">
        <f t="shared" si="1280"/>
        <v>0.38910505836575876</v>
      </c>
    </row>
    <row r="1283" spans="1:8" ht="14.25" customHeight="1" x14ac:dyDescent="0.3">
      <c r="A1283" s="4" t="s">
        <v>126</v>
      </c>
      <c r="B1283" s="4" t="s">
        <v>127</v>
      </c>
      <c r="C1283" s="5">
        <v>110</v>
      </c>
      <c r="D1283" s="3" t="s">
        <v>12</v>
      </c>
      <c r="E1283" s="3">
        <v>0</v>
      </c>
      <c r="F1283" s="3">
        <v>2</v>
      </c>
      <c r="G1283" s="3">
        <f t="shared" ref="G1283:H1283" si="1281">(E1283/514)*100</f>
        <v>0</v>
      </c>
      <c r="H1283" s="3">
        <f t="shared" si="1281"/>
        <v>0.38910505836575876</v>
      </c>
    </row>
    <row r="1284" spans="1:8" ht="14.25" customHeight="1" x14ac:dyDescent="0.3">
      <c r="A1284" s="4" t="s">
        <v>126</v>
      </c>
      <c r="B1284" s="4" t="s">
        <v>127</v>
      </c>
      <c r="C1284" s="5">
        <v>115</v>
      </c>
      <c r="D1284" s="3" t="s">
        <v>12</v>
      </c>
      <c r="E1284" s="3">
        <v>1</v>
      </c>
      <c r="F1284" s="3">
        <v>2</v>
      </c>
      <c r="G1284" s="3">
        <f t="shared" ref="G1284:H1284" si="1282">(E1284/514)*100</f>
        <v>0.19455252918287938</v>
      </c>
      <c r="H1284" s="3">
        <f t="shared" si="1282"/>
        <v>0.38910505836575876</v>
      </c>
    </row>
    <row r="1285" spans="1:8" ht="14.25" customHeight="1" x14ac:dyDescent="0.3">
      <c r="A1285" s="4" t="s">
        <v>126</v>
      </c>
      <c r="B1285" s="4" t="s">
        <v>127</v>
      </c>
      <c r="C1285" s="5">
        <v>120</v>
      </c>
      <c r="D1285" s="3" t="s">
        <v>12</v>
      </c>
      <c r="E1285" s="3">
        <v>2</v>
      </c>
      <c r="F1285" s="3">
        <v>0</v>
      </c>
      <c r="G1285" s="3">
        <f t="shared" ref="G1285:H1285" si="1283">(E1285/514)*100</f>
        <v>0.38910505836575876</v>
      </c>
      <c r="H1285" s="3">
        <f t="shared" si="1283"/>
        <v>0</v>
      </c>
    </row>
    <row r="1286" spans="1:8" ht="14.25" customHeight="1" x14ac:dyDescent="0.3">
      <c r="A1286" s="4" t="s">
        <v>126</v>
      </c>
      <c r="B1286" s="4" t="s">
        <v>127</v>
      </c>
      <c r="C1286" s="5">
        <v>125</v>
      </c>
      <c r="D1286" s="3" t="s">
        <v>12</v>
      </c>
      <c r="E1286" s="3">
        <v>2</v>
      </c>
      <c r="F1286" s="3">
        <v>0</v>
      </c>
      <c r="G1286" s="3">
        <f t="shared" ref="G1286:H1286" si="1284">(E1286/514)*100</f>
        <v>0.38910505836575876</v>
      </c>
      <c r="H1286" s="3">
        <f t="shared" si="1284"/>
        <v>0</v>
      </c>
    </row>
    <row r="1287" spans="1:8" ht="14.25" customHeight="1" x14ac:dyDescent="0.3">
      <c r="A1287" s="4" t="s">
        <v>126</v>
      </c>
      <c r="B1287" s="4" t="s">
        <v>127</v>
      </c>
      <c r="C1287" s="5">
        <v>130</v>
      </c>
      <c r="D1287" s="3" t="s">
        <v>12</v>
      </c>
      <c r="E1287" s="3">
        <v>1</v>
      </c>
      <c r="F1287" s="3">
        <v>0</v>
      </c>
      <c r="G1287" s="3">
        <f t="shared" ref="G1287:H1287" si="1285">(E1287/514)*100</f>
        <v>0.19455252918287938</v>
      </c>
      <c r="H1287" s="3">
        <f t="shared" si="1285"/>
        <v>0</v>
      </c>
    </row>
    <row r="1288" spans="1:8" ht="14.25" customHeight="1" x14ac:dyDescent="0.3">
      <c r="A1288" s="4" t="s">
        <v>126</v>
      </c>
      <c r="B1288" s="4" t="s">
        <v>127</v>
      </c>
      <c r="C1288" s="5">
        <v>135</v>
      </c>
      <c r="D1288" s="3" t="s">
        <v>12</v>
      </c>
      <c r="E1288" s="3">
        <v>0</v>
      </c>
      <c r="F1288" s="3">
        <v>0</v>
      </c>
      <c r="G1288" s="3">
        <f t="shared" ref="G1288:H1288" si="1286">(E1288/514)*100</f>
        <v>0</v>
      </c>
      <c r="H1288" s="3">
        <f t="shared" si="1286"/>
        <v>0</v>
      </c>
    </row>
    <row r="1289" spans="1:8" ht="14.25" customHeight="1" x14ac:dyDescent="0.3">
      <c r="A1289" s="4" t="s">
        <v>126</v>
      </c>
      <c r="B1289" s="4" t="s">
        <v>127</v>
      </c>
      <c r="C1289" s="5">
        <v>140</v>
      </c>
      <c r="D1289" s="3" t="s">
        <v>12</v>
      </c>
      <c r="E1289" s="3">
        <v>0</v>
      </c>
      <c r="F1289" s="3">
        <v>0</v>
      </c>
      <c r="G1289" s="3">
        <f t="shared" ref="G1289:H1289" si="1287">(E1289/514)*100</f>
        <v>0</v>
      </c>
      <c r="H1289" s="3">
        <f t="shared" si="1287"/>
        <v>0</v>
      </c>
    </row>
    <row r="1290" spans="1:8" ht="14.25" customHeight="1" x14ac:dyDescent="0.3">
      <c r="A1290" s="4" t="s">
        <v>126</v>
      </c>
      <c r="B1290" s="4" t="s">
        <v>127</v>
      </c>
      <c r="C1290" s="5">
        <v>145</v>
      </c>
      <c r="D1290" s="3" t="s">
        <v>12</v>
      </c>
      <c r="E1290" s="3">
        <v>0</v>
      </c>
      <c r="F1290" s="3">
        <v>0</v>
      </c>
      <c r="G1290" s="3">
        <f t="shared" ref="G1290:H1290" si="1288">(E1290/514)*100</f>
        <v>0</v>
      </c>
      <c r="H1290" s="3">
        <f t="shared" si="1288"/>
        <v>0</v>
      </c>
    </row>
    <row r="1291" spans="1:8" ht="14.25" customHeight="1" x14ac:dyDescent="0.3">
      <c r="A1291" s="4" t="s">
        <v>126</v>
      </c>
      <c r="B1291" s="4" t="s">
        <v>127</v>
      </c>
      <c r="C1291" s="5">
        <v>150</v>
      </c>
      <c r="D1291" s="3" t="s">
        <v>12</v>
      </c>
      <c r="E1291" s="3">
        <v>0</v>
      </c>
      <c r="F1291" s="3">
        <v>0</v>
      </c>
      <c r="G1291" s="3">
        <f t="shared" ref="G1291:H1291" si="1289">(E1291/514)*100</f>
        <v>0</v>
      </c>
      <c r="H1291" s="3">
        <f t="shared" si="1289"/>
        <v>0</v>
      </c>
    </row>
    <row r="1292" spans="1:8" ht="14.25" customHeight="1" x14ac:dyDescent="0.3">
      <c r="A1292" s="4" t="s">
        <v>126</v>
      </c>
      <c r="B1292" s="4" t="s">
        <v>127</v>
      </c>
      <c r="C1292" s="5">
        <v>155</v>
      </c>
      <c r="D1292" s="3" t="s">
        <v>12</v>
      </c>
      <c r="E1292" s="3">
        <v>0</v>
      </c>
      <c r="F1292" s="3">
        <v>0</v>
      </c>
      <c r="G1292" s="3">
        <f t="shared" ref="G1292:H1292" si="1290">(E1292/514)*100</f>
        <v>0</v>
      </c>
      <c r="H1292" s="3">
        <f t="shared" si="1290"/>
        <v>0</v>
      </c>
    </row>
    <row r="1293" spans="1:8" ht="14.25" customHeight="1" x14ac:dyDescent="0.3">
      <c r="A1293" s="4" t="s">
        <v>126</v>
      </c>
      <c r="B1293" s="4" t="s">
        <v>127</v>
      </c>
      <c r="C1293" s="5">
        <v>160</v>
      </c>
      <c r="D1293" s="3" t="s">
        <v>12</v>
      </c>
      <c r="E1293" s="3">
        <v>0</v>
      </c>
      <c r="F1293" s="3">
        <v>0</v>
      </c>
      <c r="G1293" s="3">
        <f t="shared" ref="G1293:H1293" si="1291">(E1293/514)*100</f>
        <v>0</v>
      </c>
      <c r="H1293" s="3">
        <f t="shared" si="1291"/>
        <v>0</v>
      </c>
    </row>
    <row r="1294" spans="1:8" ht="14.25" customHeight="1" x14ac:dyDescent="0.3">
      <c r="A1294" s="4" t="s">
        <v>126</v>
      </c>
      <c r="B1294" s="4" t="s">
        <v>127</v>
      </c>
      <c r="C1294" s="5">
        <v>165</v>
      </c>
      <c r="D1294" s="3" t="s">
        <v>12</v>
      </c>
      <c r="E1294" s="3">
        <v>0</v>
      </c>
      <c r="F1294" s="3">
        <v>0</v>
      </c>
      <c r="G1294" s="3">
        <f t="shared" ref="G1294:H1294" si="1292">(E1294/514)*100</f>
        <v>0</v>
      </c>
      <c r="H1294" s="3">
        <f t="shared" si="1292"/>
        <v>0</v>
      </c>
    </row>
    <row r="1295" spans="1:8" ht="14.25" customHeight="1" x14ac:dyDescent="0.3">
      <c r="A1295" s="4" t="s">
        <v>126</v>
      </c>
      <c r="B1295" s="4" t="s">
        <v>127</v>
      </c>
      <c r="C1295" s="5">
        <v>170</v>
      </c>
      <c r="D1295" s="3" t="s">
        <v>12</v>
      </c>
      <c r="E1295" s="3">
        <v>0</v>
      </c>
      <c r="F1295" s="3">
        <v>0</v>
      </c>
      <c r="G1295" s="3">
        <f t="shared" ref="G1295:H1295" si="1293">(E1295/514)*100</f>
        <v>0</v>
      </c>
      <c r="H1295" s="3">
        <f t="shared" si="1293"/>
        <v>0</v>
      </c>
    </row>
    <row r="1296" spans="1:8" ht="14.25" customHeight="1" x14ac:dyDescent="0.3">
      <c r="A1296" s="4" t="s">
        <v>126</v>
      </c>
      <c r="B1296" s="4" t="s">
        <v>127</v>
      </c>
      <c r="C1296" s="5">
        <v>175</v>
      </c>
      <c r="D1296" s="3" t="s">
        <v>12</v>
      </c>
      <c r="E1296" s="3">
        <v>0</v>
      </c>
      <c r="F1296" s="3">
        <v>0</v>
      </c>
      <c r="G1296" s="3">
        <f t="shared" ref="G1296:H1296" si="1294">(E1296/514)*100</f>
        <v>0</v>
      </c>
      <c r="H1296" s="3">
        <f t="shared" si="1294"/>
        <v>0</v>
      </c>
    </row>
    <row r="1297" spans="1:8" ht="14.25" customHeight="1" x14ac:dyDescent="0.3">
      <c r="A1297" s="4" t="s">
        <v>126</v>
      </c>
      <c r="B1297" s="4" t="s">
        <v>127</v>
      </c>
      <c r="C1297" s="5" t="s">
        <v>14</v>
      </c>
      <c r="D1297" s="3" t="s">
        <v>12</v>
      </c>
      <c r="E1297" s="3">
        <v>0</v>
      </c>
      <c r="F1297" s="3">
        <v>0</v>
      </c>
      <c r="G1297" s="3">
        <f t="shared" ref="G1297:H1297" si="1295">(E1297/514)*100</f>
        <v>0</v>
      </c>
      <c r="H1297" s="3">
        <f t="shared" si="1295"/>
        <v>0</v>
      </c>
    </row>
    <row r="1298" spans="1:8" ht="14.25" customHeight="1" x14ac:dyDescent="0.3">
      <c r="A1298" s="4" t="s">
        <v>128</v>
      </c>
      <c r="B1298" s="4" t="s">
        <v>129</v>
      </c>
      <c r="C1298" s="5">
        <v>5</v>
      </c>
      <c r="D1298" s="3" t="s">
        <v>10</v>
      </c>
      <c r="E1298" s="3">
        <v>0</v>
      </c>
      <c r="F1298" s="3">
        <v>0</v>
      </c>
      <c r="G1298" s="3">
        <f t="shared" ref="G1298:G1333" si="1296">((E1298/319)*100)</f>
        <v>0</v>
      </c>
      <c r="H1298" s="3">
        <f t="shared" ref="H1298:H1333" si="1297">(F1298/319)*100</f>
        <v>0</v>
      </c>
    </row>
    <row r="1299" spans="1:8" ht="14.25" customHeight="1" x14ac:dyDescent="0.3">
      <c r="A1299" s="4" t="s">
        <v>128</v>
      </c>
      <c r="B1299" s="4" t="s">
        <v>129</v>
      </c>
      <c r="C1299" s="5">
        <v>10</v>
      </c>
      <c r="D1299" s="3" t="s">
        <v>10</v>
      </c>
      <c r="E1299" s="3">
        <v>0</v>
      </c>
      <c r="F1299" s="3">
        <v>0</v>
      </c>
      <c r="G1299" s="3">
        <f t="shared" si="1296"/>
        <v>0</v>
      </c>
      <c r="H1299" s="3">
        <f t="shared" si="1297"/>
        <v>0</v>
      </c>
    </row>
    <row r="1300" spans="1:8" ht="14.25" customHeight="1" x14ac:dyDescent="0.3">
      <c r="A1300" s="4" t="s">
        <v>128</v>
      </c>
      <c r="B1300" s="4" t="s">
        <v>129</v>
      </c>
      <c r="C1300" s="5">
        <v>15</v>
      </c>
      <c r="D1300" s="3" t="s">
        <v>10</v>
      </c>
      <c r="E1300" s="3">
        <v>6</v>
      </c>
      <c r="F1300" s="3">
        <v>1</v>
      </c>
      <c r="G1300" s="3">
        <f t="shared" si="1296"/>
        <v>1.8808777429467085</v>
      </c>
      <c r="H1300" s="3">
        <f t="shared" si="1297"/>
        <v>0.31347962382445138</v>
      </c>
    </row>
    <row r="1301" spans="1:8" ht="14.25" customHeight="1" x14ac:dyDescent="0.3">
      <c r="A1301" s="4" t="s">
        <v>128</v>
      </c>
      <c r="B1301" s="4" t="s">
        <v>129</v>
      </c>
      <c r="C1301" s="5">
        <v>20</v>
      </c>
      <c r="D1301" s="3" t="s">
        <v>10</v>
      </c>
      <c r="E1301" s="3">
        <v>27</v>
      </c>
      <c r="F1301" s="3">
        <v>6</v>
      </c>
      <c r="G1301" s="3">
        <f t="shared" si="1296"/>
        <v>8.4639498432601883</v>
      </c>
      <c r="H1301" s="3">
        <f t="shared" si="1297"/>
        <v>1.8808777429467085</v>
      </c>
    </row>
    <row r="1302" spans="1:8" ht="14.25" customHeight="1" x14ac:dyDescent="0.3">
      <c r="A1302" s="4" t="s">
        <v>128</v>
      </c>
      <c r="B1302" s="4" t="s">
        <v>129</v>
      </c>
      <c r="C1302" s="5">
        <v>25</v>
      </c>
      <c r="D1302" s="3" t="s">
        <v>10</v>
      </c>
      <c r="E1302" s="3">
        <v>40</v>
      </c>
      <c r="F1302" s="3">
        <v>6</v>
      </c>
      <c r="G1302" s="3">
        <f t="shared" si="1296"/>
        <v>12.539184952978054</v>
      </c>
      <c r="H1302" s="3">
        <f t="shared" si="1297"/>
        <v>1.8808777429467085</v>
      </c>
    </row>
    <row r="1303" spans="1:8" ht="14.25" customHeight="1" x14ac:dyDescent="0.3">
      <c r="A1303" s="4" t="s">
        <v>128</v>
      </c>
      <c r="B1303" s="4" t="s">
        <v>129</v>
      </c>
      <c r="C1303" s="5">
        <v>30</v>
      </c>
      <c r="D1303" s="3" t="s">
        <v>10</v>
      </c>
      <c r="E1303" s="3">
        <v>45</v>
      </c>
      <c r="F1303" s="3">
        <v>3</v>
      </c>
      <c r="G1303" s="3">
        <f t="shared" si="1296"/>
        <v>14.106583072100312</v>
      </c>
      <c r="H1303" s="3">
        <f t="shared" si="1297"/>
        <v>0.94043887147335425</v>
      </c>
    </row>
    <row r="1304" spans="1:8" ht="14.25" customHeight="1" x14ac:dyDescent="0.3">
      <c r="A1304" s="4" t="s">
        <v>128</v>
      </c>
      <c r="B1304" s="4" t="s">
        <v>129</v>
      </c>
      <c r="C1304" s="5">
        <v>35</v>
      </c>
      <c r="D1304" s="3" t="s">
        <v>10</v>
      </c>
      <c r="E1304" s="3">
        <v>15</v>
      </c>
      <c r="F1304" s="3">
        <v>3</v>
      </c>
      <c r="G1304" s="3">
        <f t="shared" si="1296"/>
        <v>4.7021943573667713</v>
      </c>
      <c r="H1304" s="3">
        <f t="shared" si="1297"/>
        <v>0.94043887147335425</v>
      </c>
    </row>
    <row r="1305" spans="1:8" ht="14.25" customHeight="1" x14ac:dyDescent="0.3">
      <c r="A1305" s="4" t="s">
        <v>128</v>
      </c>
      <c r="B1305" s="4" t="s">
        <v>129</v>
      </c>
      <c r="C1305" s="5">
        <v>40</v>
      </c>
      <c r="D1305" s="3" t="s">
        <v>11</v>
      </c>
      <c r="E1305" s="3">
        <v>11</v>
      </c>
      <c r="F1305" s="3">
        <v>1</v>
      </c>
      <c r="G1305" s="3">
        <f t="shared" si="1296"/>
        <v>3.4482758620689653</v>
      </c>
      <c r="H1305" s="3">
        <f t="shared" si="1297"/>
        <v>0.31347962382445138</v>
      </c>
    </row>
    <row r="1306" spans="1:8" ht="14.25" customHeight="1" x14ac:dyDescent="0.3">
      <c r="A1306" s="4" t="s">
        <v>128</v>
      </c>
      <c r="B1306" s="4" t="s">
        <v>129</v>
      </c>
      <c r="C1306" s="5">
        <v>45</v>
      </c>
      <c r="D1306" s="3" t="s">
        <v>11</v>
      </c>
      <c r="E1306" s="3">
        <v>2</v>
      </c>
      <c r="F1306" s="3">
        <v>0</v>
      </c>
      <c r="G1306" s="3">
        <f t="shared" si="1296"/>
        <v>0.62695924764890276</v>
      </c>
      <c r="H1306" s="3">
        <f t="shared" si="1297"/>
        <v>0</v>
      </c>
    </row>
    <row r="1307" spans="1:8" ht="14.25" customHeight="1" x14ac:dyDescent="0.3">
      <c r="A1307" s="4" t="s">
        <v>128</v>
      </c>
      <c r="B1307" s="4" t="s">
        <v>129</v>
      </c>
      <c r="C1307" s="5">
        <v>50</v>
      </c>
      <c r="D1307" s="3" t="s">
        <v>11</v>
      </c>
      <c r="E1307" s="3">
        <v>0</v>
      </c>
      <c r="F1307" s="3">
        <v>0</v>
      </c>
      <c r="G1307" s="3">
        <f t="shared" si="1296"/>
        <v>0</v>
      </c>
      <c r="H1307" s="3">
        <f t="shared" si="1297"/>
        <v>0</v>
      </c>
    </row>
    <row r="1308" spans="1:8" ht="14.25" customHeight="1" x14ac:dyDescent="0.3">
      <c r="A1308" s="4" t="s">
        <v>128</v>
      </c>
      <c r="B1308" s="4" t="s">
        <v>129</v>
      </c>
      <c r="C1308" s="5">
        <v>55</v>
      </c>
      <c r="D1308" s="3" t="s">
        <v>11</v>
      </c>
      <c r="E1308" s="3">
        <v>5</v>
      </c>
      <c r="F1308" s="3">
        <v>1</v>
      </c>
      <c r="G1308" s="3">
        <f t="shared" si="1296"/>
        <v>1.5673981191222568</v>
      </c>
      <c r="H1308" s="3">
        <f t="shared" si="1297"/>
        <v>0.31347962382445138</v>
      </c>
    </row>
    <row r="1309" spans="1:8" ht="14.25" customHeight="1" x14ac:dyDescent="0.3">
      <c r="A1309" s="4" t="s">
        <v>128</v>
      </c>
      <c r="B1309" s="4" t="s">
        <v>129</v>
      </c>
      <c r="C1309" s="5">
        <v>60</v>
      </c>
      <c r="D1309" s="3" t="s">
        <v>11</v>
      </c>
      <c r="E1309" s="3">
        <v>8</v>
      </c>
      <c r="F1309" s="3">
        <v>0</v>
      </c>
      <c r="G1309" s="3">
        <f t="shared" si="1296"/>
        <v>2.507836990595611</v>
      </c>
      <c r="H1309" s="3">
        <f t="shared" si="1297"/>
        <v>0</v>
      </c>
    </row>
    <row r="1310" spans="1:8" ht="14.25" customHeight="1" x14ac:dyDescent="0.3">
      <c r="A1310" s="4" t="s">
        <v>128</v>
      </c>
      <c r="B1310" s="4" t="s">
        <v>129</v>
      </c>
      <c r="C1310" s="5">
        <v>65</v>
      </c>
      <c r="D1310" s="3" t="s">
        <v>11</v>
      </c>
      <c r="E1310" s="3">
        <v>7</v>
      </c>
      <c r="F1310" s="3">
        <v>3</v>
      </c>
      <c r="G1310" s="3">
        <f t="shared" si="1296"/>
        <v>2.1943573667711598</v>
      </c>
      <c r="H1310" s="3">
        <f t="shared" si="1297"/>
        <v>0.94043887147335425</v>
      </c>
    </row>
    <row r="1311" spans="1:8" ht="14.25" customHeight="1" x14ac:dyDescent="0.3">
      <c r="A1311" s="4" t="s">
        <v>128</v>
      </c>
      <c r="B1311" s="4" t="s">
        <v>129</v>
      </c>
      <c r="C1311" s="5">
        <v>70</v>
      </c>
      <c r="D1311" s="3" t="s">
        <v>11</v>
      </c>
      <c r="E1311" s="3">
        <v>16</v>
      </c>
      <c r="F1311" s="3">
        <v>2</v>
      </c>
      <c r="G1311" s="3">
        <f t="shared" si="1296"/>
        <v>5.0156739811912221</v>
      </c>
      <c r="H1311" s="3">
        <f t="shared" si="1297"/>
        <v>0.62695924764890276</v>
      </c>
    </row>
    <row r="1312" spans="1:8" ht="14.25" customHeight="1" x14ac:dyDescent="0.3">
      <c r="A1312" s="4" t="s">
        <v>128</v>
      </c>
      <c r="B1312" s="4" t="s">
        <v>129</v>
      </c>
      <c r="C1312" s="5">
        <v>75</v>
      </c>
      <c r="D1312" s="3" t="s">
        <v>11</v>
      </c>
      <c r="E1312" s="3">
        <v>16</v>
      </c>
      <c r="F1312" s="3">
        <v>3</v>
      </c>
      <c r="G1312" s="3">
        <f t="shared" si="1296"/>
        <v>5.0156739811912221</v>
      </c>
      <c r="H1312" s="3">
        <f t="shared" si="1297"/>
        <v>0.94043887147335425</v>
      </c>
    </row>
    <row r="1313" spans="1:8" ht="14.25" customHeight="1" x14ac:dyDescent="0.3">
      <c r="A1313" s="4" t="s">
        <v>128</v>
      </c>
      <c r="B1313" s="4" t="s">
        <v>129</v>
      </c>
      <c r="C1313" s="5">
        <v>80</v>
      </c>
      <c r="D1313" s="3" t="s">
        <v>12</v>
      </c>
      <c r="E1313" s="3">
        <v>28</v>
      </c>
      <c r="F1313" s="3">
        <v>1</v>
      </c>
      <c r="G1313" s="3">
        <f t="shared" si="1296"/>
        <v>8.7774294670846391</v>
      </c>
      <c r="H1313" s="3">
        <f t="shared" si="1297"/>
        <v>0.31347962382445138</v>
      </c>
    </row>
    <row r="1314" spans="1:8" ht="14.25" customHeight="1" x14ac:dyDescent="0.3">
      <c r="A1314" s="4" t="s">
        <v>128</v>
      </c>
      <c r="B1314" s="4" t="s">
        <v>129</v>
      </c>
      <c r="C1314" s="5">
        <v>85</v>
      </c>
      <c r="D1314" s="3" t="s">
        <v>12</v>
      </c>
      <c r="E1314" s="3">
        <v>33</v>
      </c>
      <c r="F1314" s="3">
        <v>2</v>
      </c>
      <c r="G1314" s="3">
        <f t="shared" si="1296"/>
        <v>10.344827586206897</v>
      </c>
      <c r="H1314" s="3">
        <f t="shared" si="1297"/>
        <v>0.62695924764890276</v>
      </c>
    </row>
    <row r="1315" spans="1:8" ht="14.25" customHeight="1" x14ac:dyDescent="0.3">
      <c r="A1315" s="4" t="s">
        <v>128</v>
      </c>
      <c r="B1315" s="4" t="s">
        <v>129</v>
      </c>
      <c r="C1315" s="5">
        <v>90</v>
      </c>
      <c r="D1315" s="3" t="s">
        <v>12</v>
      </c>
      <c r="E1315" s="3">
        <v>12</v>
      </c>
      <c r="F1315" s="3">
        <v>1</v>
      </c>
      <c r="G1315" s="3">
        <f t="shared" si="1296"/>
        <v>3.761755485893417</v>
      </c>
      <c r="H1315" s="3">
        <f t="shared" si="1297"/>
        <v>0.31347962382445138</v>
      </c>
    </row>
    <row r="1316" spans="1:8" ht="14.25" customHeight="1" x14ac:dyDescent="0.3">
      <c r="A1316" s="4" t="s">
        <v>128</v>
      </c>
      <c r="B1316" s="4" t="s">
        <v>129</v>
      </c>
      <c r="C1316" s="5">
        <v>95</v>
      </c>
      <c r="D1316" s="3" t="s">
        <v>12</v>
      </c>
      <c r="E1316" s="3">
        <v>8</v>
      </c>
      <c r="F1316" s="3">
        <v>0</v>
      </c>
      <c r="G1316" s="3">
        <f t="shared" si="1296"/>
        <v>2.507836990595611</v>
      </c>
      <c r="H1316" s="3">
        <f t="shared" si="1297"/>
        <v>0</v>
      </c>
    </row>
    <row r="1317" spans="1:8" ht="14.25" customHeight="1" x14ac:dyDescent="0.3">
      <c r="A1317" s="4" t="s">
        <v>128</v>
      </c>
      <c r="B1317" s="4" t="s">
        <v>129</v>
      </c>
      <c r="C1317" s="5">
        <v>100</v>
      </c>
      <c r="D1317" s="3" t="s">
        <v>12</v>
      </c>
      <c r="E1317" s="3">
        <v>4</v>
      </c>
      <c r="F1317" s="3">
        <v>0</v>
      </c>
      <c r="G1317" s="3">
        <f t="shared" si="1296"/>
        <v>1.2539184952978055</v>
      </c>
      <c r="H1317" s="3">
        <f t="shared" si="1297"/>
        <v>0</v>
      </c>
    </row>
    <row r="1318" spans="1:8" ht="14.25" customHeight="1" x14ac:dyDescent="0.3">
      <c r="A1318" s="4" t="s">
        <v>128</v>
      </c>
      <c r="B1318" s="4" t="s">
        <v>129</v>
      </c>
      <c r="C1318" s="5">
        <v>105</v>
      </c>
      <c r="D1318" s="3" t="s">
        <v>12</v>
      </c>
      <c r="E1318" s="3">
        <v>0</v>
      </c>
      <c r="F1318" s="3">
        <v>1</v>
      </c>
      <c r="G1318" s="3">
        <f t="shared" si="1296"/>
        <v>0</v>
      </c>
      <c r="H1318" s="3">
        <f t="shared" si="1297"/>
        <v>0.31347962382445138</v>
      </c>
    </row>
    <row r="1319" spans="1:8" ht="14.25" customHeight="1" x14ac:dyDescent="0.3">
      <c r="A1319" s="4" t="s">
        <v>128</v>
      </c>
      <c r="B1319" s="4" t="s">
        <v>129</v>
      </c>
      <c r="C1319" s="5">
        <v>110</v>
      </c>
      <c r="D1319" s="3" t="s">
        <v>12</v>
      </c>
      <c r="E1319" s="3">
        <v>0</v>
      </c>
      <c r="F1319" s="3">
        <v>0</v>
      </c>
      <c r="G1319" s="3">
        <f t="shared" si="1296"/>
        <v>0</v>
      </c>
      <c r="H1319" s="3">
        <f t="shared" si="1297"/>
        <v>0</v>
      </c>
    </row>
    <row r="1320" spans="1:8" ht="14.25" customHeight="1" x14ac:dyDescent="0.3">
      <c r="A1320" s="4" t="s">
        <v>128</v>
      </c>
      <c r="B1320" s="4" t="s">
        <v>129</v>
      </c>
      <c r="C1320" s="5">
        <v>115</v>
      </c>
      <c r="D1320" s="3" t="s">
        <v>12</v>
      </c>
      <c r="E1320" s="3">
        <v>1</v>
      </c>
      <c r="F1320" s="3">
        <v>0</v>
      </c>
      <c r="G1320" s="3">
        <f t="shared" si="1296"/>
        <v>0.31347962382445138</v>
      </c>
      <c r="H1320" s="3">
        <f t="shared" si="1297"/>
        <v>0</v>
      </c>
    </row>
    <row r="1321" spans="1:8" ht="14.25" customHeight="1" x14ac:dyDescent="0.3">
      <c r="A1321" s="4" t="s">
        <v>128</v>
      </c>
      <c r="B1321" s="4" t="s">
        <v>129</v>
      </c>
      <c r="C1321" s="5">
        <v>120</v>
      </c>
      <c r="D1321" s="3" t="s">
        <v>12</v>
      </c>
      <c r="E1321" s="3">
        <v>0</v>
      </c>
      <c r="F1321" s="3">
        <v>0</v>
      </c>
      <c r="G1321" s="3">
        <f t="shared" si="1296"/>
        <v>0</v>
      </c>
      <c r="H1321" s="3">
        <f t="shared" si="1297"/>
        <v>0</v>
      </c>
    </row>
    <row r="1322" spans="1:8" ht="14.25" customHeight="1" x14ac:dyDescent="0.3">
      <c r="A1322" s="4" t="s">
        <v>128</v>
      </c>
      <c r="B1322" s="4" t="s">
        <v>129</v>
      </c>
      <c r="C1322" s="5">
        <v>125</v>
      </c>
      <c r="D1322" s="3" t="s">
        <v>12</v>
      </c>
      <c r="E1322" s="3">
        <v>0</v>
      </c>
      <c r="F1322" s="3">
        <v>0</v>
      </c>
      <c r="G1322" s="3">
        <f t="shared" si="1296"/>
        <v>0</v>
      </c>
      <c r="H1322" s="3">
        <f t="shared" si="1297"/>
        <v>0</v>
      </c>
    </row>
    <row r="1323" spans="1:8" ht="14.25" customHeight="1" x14ac:dyDescent="0.3">
      <c r="A1323" s="4" t="s">
        <v>128</v>
      </c>
      <c r="B1323" s="4" t="s">
        <v>129</v>
      </c>
      <c r="C1323" s="5">
        <v>130</v>
      </c>
      <c r="D1323" s="3" t="s">
        <v>12</v>
      </c>
      <c r="E1323" s="3">
        <v>1</v>
      </c>
      <c r="F1323" s="3">
        <v>0</v>
      </c>
      <c r="G1323" s="3">
        <f t="shared" si="1296"/>
        <v>0.31347962382445138</v>
      </c>
      <c r="H1323" s="3">
        <f t="shared" si="1297"/>
        <v>0</v>
      </c>
    </row>
    <row r="1324" spans="1:8" ht="14.25" customHeight="1" x14ac:dyDescent="0.3">
      <c r="A1324" s="4" t="s">
        <v>128</v>
      </c>
      <c r="B1324" s="4" t="s">
        <v>129</v>
      </c>
      <c r="C1324" s="5">
        <v>135</v>
      </c>
      <c r="D1324" s="3" t="s">
        <v>12</v>
      </c>
      <c r="E1324" s="3">
        <v>0</v>
      </c>
      <c r="F1324" s="3">
        <v>0</v>
      </c>
      <c r="G1324" s="3">
        <f t="shared" si="1296"/>
        <v>0</v>
      </c>
      <c r="H1324" s="3">
        <f t="shared" si="1297"/>
        <v>0</v>
      </c>
    </row>
    <row r="1325" spans="1:8" ht="14.25" customHeight="1" x14ac:dyDescent="0.3">
      <c r="A1325" s="4" t="s">
        <v>128</v>
      </c>
      <c r="B1325" s="4" t="s">
        <v>129</v>
      </c>
      <c r="C1325" s="5">
        <v>140</v>
      </c>
      <c r="D1325" s="3" t="s">
        <v>12</v>
      </c>
      <c r="E1325" s="3">
        <v>0</v>
      </c>
      <c r="F1325" s="3">
        <v>0</v>
      </c>
      <c r="G1325" s="3">
        <f t="shared" si="1296"/>
        <v>0</v>
      </c>
      <c r="H1325" s="3">
        <f t="shared" si="1297"/>
        <v>0</v>
      </c>
    </row>
    <row r="1326" spans="1:8" ht="14.25" customHeight="1" x14ac:dyDescent="0.3">
      <c r="A1326" s="4" t="s">
        <v>128</v>
      </c>
      <c r="B1326" s="4" t="s">
        <v>129</v>
      </c>
      <c r="C1326" s="5">
        <v>145</v>
      </c>
      <c r="D1326" s="3" t="s">
        <v>12</v>
      </c>
      <c r="E1326" s="3">
        <v>0</v>
      </c>
      <c r="F1326" s="3">
        <v>0</v>
      </c>
      <c r="G1326" s="3">
        <f t="shared" si="1296"/>
        <v>0</v>
      </c>
      <c r="H1326" s="3">
        <f t="shared" si="1297"/>
        <v>0</v>
      </c>
    </row>
    <row r="1327" spans="1:8" ht="14.25" customHeight="1" x14ac:dyDescent="0.3">
      <c r="A1327" s="4" t="s">
        <v>128</v>
      </c>
      <c r="B1327" s="4" t="s">
        <v>129</v>
      </c>
      <c r="C1327" s="5">
        <v>150</v>
      </c>
      <c r="D1327" s="3" t="s">
        <v>12</v>
      </c>
      <c r="E1327" s="3">
        <v>0</v>
      </c>
      <c r="F1327" s="3">
        <v>0</v>
      </c>
      <c r="G1327" s="3">
        <f t="shared" si="1296"/>
        <v>0</v>
      </c>
      <c r="H1327" s="3">
        <f t="shared" si="1297"/>
        <v>0</v>
      </c>
    </row>
    <row r="1328" spans="1:8" ht="14.25" customHeight="1" x14ac:dyDescent="0.3">
      <c r="A1328" s="4" t="s">
        <v>128</v>
      </c>
      <c r="B1328" s="4" t="s">
        <v>129</v>
      </c>
      <c r="C1328" s="5">
        <v>155</v>
      </c>
      <c r="D1328" s="3" t="s">
        <v>12</v>
      </c>
      <c r="E1328" s="3">
        <v>0</v>
      </c>
      <c r="F1328" s="3">
        <v>0</v>
      </c>
      <c r="G1328" s="3">
        <f t="shared" si="1296"/>
        <v>0</v>
      </c>
      <c r="H1328" s="3">
        <f t="shared" si="1297"/>
        <v>0</v>
      </c>
    </row>
    <row r="1329" spans="1:8" ht="14.25" customHeight="1" x14ac:dyDescent="0.3">
      <c r="A1329" s="4" t="s">
        <v>128</v>
      </c>
      <c r="B1329" s="4" t="s">
        <v>129</v>
      </c>
      <c r="C1329" s="5">
        <v>160</v>
      </c>
      <c r="D1329" s="3" t="s">
        <v>12</v>
      </c>
      <c r="E1329" s="3">
        <v>0</v>
      </c>
      <c r="F1329" s="3">
        <v>0</v>
      </c>
      <c r="G1329" s="3">
        <f t="shared" si="1296"/>
        <v>0</v>
      </c>
      <c r="H1329" s="3">
        <f t="shared" si="1297"/>
        <v>0</v>
      </c>
    </row>
    <row r="1330" spans="1:8" ht="14.25" customHeight="1" x14ac:dyDescent="0.3">
      <c r="A1330" s="4" t="s">
        <v>128</v>
      </c>
      <c r="B1330" s="4" t="s">
        <v>129</v>
      </c>
      <c r="C1330" s="5">
        <v>165</v>
      </c>
      <c r="D1330" s="3" t="s">
        <v>12</v>
      </c>
      <c r="E1330" s="3">
        <v>0</v>
      </c>
      <c r="F1330" s="3">
        <v>0</v>
      </c>
      <c r="G1330" s="3">
        <f t="shared" si="1296"/>
        <v>0</v>
      </c>
      <c r="H1330" s="3">
        <f t="shared" si="1297"/>
        <v>0</v>
      </c>
    </row>
    <row r="1331" spans="1:8" ht="14.25" customHeight="1" x14ac:dyDescent="0.3">
      <c r="A1331" s="4" t="s">
        <v>128</v>
      </c>
      <c r="B1331" s="4" t="s">
        <v>129</v>
      </c>
      <c r="C1331" s="5">
        <v>170</v>
      </c>
      <c r="D1331" s="3" t="s">
        <v>12</v>
      </c>
      <c r="E1331" s="3">
        <v>0</v>
      </c>
      <c r="F1331" s="3">
        <v>0</v>
      </c>
      <c r="G1331" s="3">
        <f t="shared" si="1296"/>
        <v>0</v>
      </c>
      <c r="H1331" s="3">
        <f t="shared" si="1297"/>
        <v>0</v>
      </c>
    </row>
    <row r="1332" spans="1:8" ht="14.25" customHeight="1" x14ac:dyDescent="0.3">
      <c r="A1332" s="4" t="s">
        <v>128</v>
      </c>
      <c r="B1332" s="4" t="s">
        <v>129</v>
      </c>
      <c r="C1332" s="5">
        <v>175</v>
      </c>
      <c r="D1332" s="3" t="s">
        <v>12</v>
      </c>
      <c r="E1332" s="3">
        <v>0</v>
      </c>
      <c r="F1332" s="3">
        <v>0</v>
      </c>
      <c r="G1332" s="3">
        <f t="shared" si="1296"/>
        <v>0</v>
      </c>
      <c r="H1332" s="3">
        <f t="shared" si="1297"/>
        <v>0</v>
      </c>
    </row>
    <row r="1333" spans="1:8" ht="14.25" customHeight="1" x14ac:dyDescent="0.3">
      <c r="A1333" s="4" t="s">
        <v>128</v>
      </c>
      <c r="B1333" s="4" t="s">
        <v>129</v>
      </c>
      <c r="C1333" s="5" t="s">
        <v>14</v>
      </c>
      <c r="D1333" s="3" t="s">
        <v>12</v>
      </c>
      <c r="E1333" s="3">
        <v>0</v>
      </c>
      <c r="F1333" s="3">
        <v>0</v>
      </c>
      <c r="G1333" s="3">
        <f t="shared" si="1296"/>
        <v>0</v>
      </c>
      <c r="H1333" s="3">
        <f t="shared" si="1297"/>
        <v>0</v>
      </c>
    </row>
    <row r="1334" spans="1:8" ht="14.25" customHeight="1" x14ac:dyDescent="0.3">
      <c r="A1334" s="4" t="s">
        <v>130</v>
      </c>
      <c r="B1334" s="4" t="s">
        <v>131</v>
      </c>
      <c r="C1334" s="5">
        <v>5</v>
      </c>
      <c r="D1334" s="3" t="s">
        <v>10</v>
      </c>
      <c r="E1334" s="3">
        <v>0</v>
      </c>
      <c r="F1334" s="3">
        <v>0</v>
      </c>
      <c r="G1334" s="3">
        <f t="shared" ref="G1334:H1334" si="1298">(E1334/309)*100</f>
        <v>0</v>
      </c>
      <c r="H1334" s="3">
        <f t="shared" si="1298"/>
        <v>0</v>
      </c>
    </row>
    <row r="1335" spans="1:8" ht="14.25" customHeight="1" x14ac:dyDescent="0.3">
      <c r="A1335" s="4" t="s">
        <v>130</v>
      </c>
      <c r="B1335" s="4" t="s">
        <v>131</v>
      </c>
      <c r="C1335" s="5">
        <v>10</v>
      </c>
      <c r="D1335" s="3" t="s">
        <v>10</v>
      </c>
      <c r="E1335" s="3">
        <v>2</v>
      </c>
      <c r="F1335" s="3">
        <v>0</v>
      </c>
      <c r="G1335" s="3">
        <f t="shared" ref="G1335:H1335" si="1299">(E1335/309)*100</f>
        <v>0.64724919093851141</v>
      </c>
      <c r="H1335" s="3">
        <f t="shared" si="1299"/>
        <v>0</v>
      </c>
    </row>
    <row r="1336" spans="1:8" ht="14.25" customHeight="1" x14ac:dyDescent="0.3">
      <c r="A1336" s="4" t="s">
        <v>130</v>
      </c>
      <c r="B1336" s="4" t="s">
        <v>131</v>
      </c>
      <c r="C1336" s="5">
        <v>15</v>
      </c>
      <c r="D1336" s="3" t="s">
        <v>10</v>
      </c>
      <c r="E1336" s="3">
        <v>9</v>
      </c>
      <c r="F1336" s="3">
        <v>0</v>
      </c>
      <c r="G1336" s="3">
        <f t="shared" ref="G1336:H1336" si="1300">(E1336/309)*100</f>
        <v>2.912621359223301</v>
      </c>
      <c r="H1336" s="3">
        <f t="shared" si="1300"/>
        <v>0</v>
      </c>
    </row>
    <row r="1337" spans="1:8" ht="14.25" customHeight="1" x14ac:dyDescent="0.3">
      <c r="A1337" s="4" t="s">
        <v>130</v>
      </c>
      <c r="B1337" s="4" t="s">
        <v>131</v>
      </c>
      <c r="C1337" s="5">
        <v>20</v>
      </c>
      <c r="D1337" s="3" t="s">
        <v>10</v>
      </c>
      <c r="E1337" s="3">
        <v>49</v>
      </c>
      <c r="F1337" s="3">
        <v>0</v>
      </c>
      <c r="G1337" s="3">
        <f t="shared" ref="G1337:H1337" si="1301">(E1337/309)*100</f>
        <v>15.857605177993527</v>
      </c>
      <c r="H1337" s="3">
        <f t="shared" si="1301"/>
        <v>0</v>
      </c>
    </row>
    <row r="1338" spans="1:8" ht="14.25" customHeight="1" x14ac:dyDescent="0.3">
      <c r="A1338" s="4" t="s">
        <v>130</v>
      </c>
      <c r="B1338" s="4" t="s">
        <v>131</v>
      </c>
      <c r="C1338" s="5">
        <v>25</v>
      </c>
      <c r="D1338" s="3" t="s">
        <v>10</v>
      </c>
      <c r="E1338" s="3">
        <v>41</v>
      </c>
      <c r="F1338" s="3">
        <v>5</v>
      </c>
      <c r="G1338" s="3">
        <f t="shared" ref="G1338:H1338" si="1302">(E1338/309)*100</f>
        <v>13.268608414239482</v>
      </c>
      <c r="H1338" s="3">
        <f t="shared" si="1302"/>
        <v>1.6181229773462782</v>
      </c>
    </row>
    <row r="1339" spans="1:8" ht="14.25" customHeight="1" x14ac:dyDescent="0.3">
      <c r="A1339" s="4" t="s">
        <v>130</v>
      </c>
      <c r="B1339" s="4" t="s">
        <v>131</v>
      </c>
      <c r="C1339" s="5">
        <v>30</v>
      </c>
      <c r="D1339" s="3" t="s">
        <v>10</v>
      </c>
      <c r="E1339" s="3">
        <v>44</v>
      </c>
      <c r="F1339" s="3">
        <v>1</v>
      </c>
      <c r="G1339" s="3">
        <f t="shared" ref="G1339:H1339" si="1303">(E1339/309)*100</f>
        <v>14.239482200647249</v>
      </c>
      <c r="H1339" s="3">
        <f t="shared" si="1303"/>
        <v>0.3236245954692557</v>
      </c>
    </row>
    <row r="1340" spans="1:8" ht="14.25" customHeight="1" x14ac:dyDescent="0.3">
      <c r="A1340" s="4" t="s">
        <v>130</v>
      </c>
      <c r="B1340" s="4" t="s">
        <v>131</v>
      </c>
      <c r="C1340" s="5">
        <v>35</v>
      </c>
      <c r="D1340" s="3" t="s">
        <v>10</v>
      </c>
      <c r="E1340" s="3">
        <v>14</v>
      </c>
      <c r="F1340" s="3">
        <v>1</v>
      </c>
      <c r="G1340" s="3">
        <f t="shared" ref="G1340:H1340" si="1304">(E1340/309)*100</f>
        <v>4.5307443365695796</v>
      </c>
      <c r="H1340" s="3">
        <f t="shared" si="1304"/>
        <v>0.3236245954692557</v>
      </c>
    </row>
    <row r="1341" spans="1:8" ht="14.25" customHeight="1" x14ac:dyDescent="0.3">
      <c r="A1341" s="4" t="s">
        <v>130</v>
      </c>
      <c r="B1341" s="4" t="s">
        <v>131</v>
      </c>
      <c r="C1341" s="5">
        <v>40</v>
      </c>
      <c r="D1341" s="3" t="s">
        <v>11</v>
      </c>
      <c r="E1341" s="3">
        <v>4</v>
      </c>
      <c r="F1341" s="3">
        <v>0</v>
      </c>
      <c r="G1341" s="3">
        <f t="shared" ref="G1341:H1341" si="1305">(E1341/309)*100</f>
        <v>1.2944983818770228</v>
      </c>
      <c r="H1341" s="3">
        <f t="shared" si="1305"/>
        <v>0</v>
      </c>
    </row>
    <row r="1342" spans="1:8" ht="14.25" customHeight="1" x14ac:dyDescent="0.3">
      <c r="A1342" s="4" t="s">
        <v>130</v>
      </c>
      <c r="B1342" s="4" t="s">
        <v>131</v>
      </c>
      <c r="C1342" s="5">
        <v>45</v>
      </c>
      <c r="D1342" s="3" t="s">
        <v>11</v>
      </c>
      <c r="E1342" s="3">
        <v>3</v>
      </c>
      <c r="F1342" s="3">
        <v>2</v>
      </c>
      <c r="G1342" s="3">
        <f t="shared" ref="G1342:H1342" si="1306">(E1342/309)*100</f>
        <v>0.97087378640776689</v>
      </c>
      <c r="H1342" s="3">
        <f t="shared" si="1306"/>
        <v>0.64724919093851141</v>
      </c>
    </row>
    <row r="1343" spans="1:8" ht="14.25" customHeight="1" x14ac:dyDescent="0.3">
      <c r="A1343" s="4" t="s">
        <v>130</v>
      </c>
      <c r="B1343" s="4" t="s">
        <v>131</v>
      </c>
      <c r="C1343" s="5">
        <v>50</v>
      </c>
      <c r="D1343" s="3" t="s">
        <v>11</v>
      </c>
      <c r="E1343" s="3">
        <v>3</v>
      </c>
      <c r="F1343" s="3">
        <v>1</v>
      </c>
      <c r="G1343" s="3">
        <f t="shared" ref="G1343:H1343" si="1307">(E1343/309)*100</f>
        <v>0.97087378640776689</v>
      </c>
      <c r="H1343" s="3">
        <f t="shared" si="1307"/>
        <v>0.3236245954692557</v>
      </c>
    </row>
    <row r="1344" spans="1:8" ht="14.25" customHeight="1" x14ac:dyDescent="0.3">
      <c r="A1344" s="4" t="s">
        <v>130</v>
      </c>
      <c r="B1344" s="4" t="s">
        <v>131</v>
      </c>
      <c r="C1344" s="5">
        <v>55</v>
      </c>
      <c r="D1344" s="3" t="s">
        <v>11</v>
      </c>
      <c r="E1344" s="3">
        <v>7</v>
      </c>
      <c r="F1344" s="3">
        <v>0</v>
      </c>
      <c r="G1344" s="3">
        <f t="shared" ref="G1344:H1344" si="1308">(E1344/309)*100</f>
        <v>2.2653721682847898</v>
      </c>
      <c r="H1344" s="3">
        <f t="shared" si="1308"/>
        <v>0</v>
      </c>
    </row>
    <row r="1345" spans="1:8" ht="14.25" customHeight="1" x14ac:dyDescent="0.3">
      <c r="A1345" s="4" t="s">
        <v>130</v>
      </c>
      <c r="B1345" s="4" t="s">
        <v>131</v>
      </c>
      <c r="C1345" s="5">
        <v>60</v>
      </c>
      <c r="D1345" s="3" t="s">
        <v>11</v>
      </c>
      <c r="E1345" s="3">
        <v>14</v>
      </c>
      <c r="F1345" s="3">
        <v>0</v>
      </c>
      <c r="G1345" s="3">
        <f t="shared" ref="G1345:H1345" si="1309">(E1345/309)*100</f>
        <v>4.5307443365695796</v>
      </c>
      <c r="H1345" s="3">
        <f t="shared" si="1309"/>
        <v>0</v>
      </c>
    </row>
    <row r="1346" spans="1:8" ht="14.25" customHeight="1" x14ac:dyDescent="0.3">
      <c r="A1346" s="4" t="s">
        <v>130</v>
      </c>
      <c r="B1346" s="4" t="s">
        <v>131</v>
      </c>
      <c r="C1346" s="5">
        <v>65</v>
      </c>
      <c r="D1346" s="3" t="s">
        <v>11</v>
      </c>
      <c r="E1346" s="3">
        <v>16</v>
      </c>
      <c r="F1346" s="3">
        <v>0</v>
      </c>
      <c r="G1346" s="3">
        <f t="shared" ref="G1346:H1346" si="1310">(E1346/309)*100</f>
        <v>5.1779935275080913</v>
      </c>
      <c r="H1346" s="3">
        <f t="shared" si="1310"/>
        <v>0</v>
      </c>
    </row>
    <row r="1347" spans="1:8" ht="14.25" customHeight="1" x14ac:dyDescent="0.3">
      <c r="A1347" s="4" t="s">
        <v>130</v>
      </c>
      <c r="B1347" s="4" t="s">
        <v>131</v>
      </c>
      <c r="C1347" s="5">
        <v>70</v>
      </c>
      <c r="D1347" s="3" t="s">
        <v>11</v>
      </c>
      <c r="E1347" s="3">
        <v>17</v>
      </c>
      <c r="F1347" s="3">
        <v>1</v>
      </c>
      <c r="G1347" s="3">
        <f t="shared" ref="G1347:H1347" si="1311">(E1347/309)*100</f>
        <v>5.5016181229773462</v>
      </c>
      <c r="H1347" s="3">
        <f t="shared" si="1311"/>
        <v>0.3236245954692557</v>
      </c>
    </row>
    <row r="1348" spans="1:8" ht="14.25" customHeight="1" x14ac:dyDescent="0.3">
      <c r="A1348" s="4" t="s">
        <v>130</v>
      </c>
      <c r="B1348" s="4" t="s">
        <v>131</v>
      </c>
      <c r="C1348" s="5">
        <v>75</v>
      </c>
      <c r="D1348" s="3" t="s">
        <v>11</v>
      </c>
      <c r="E1348" s="3">
        <v>19</v>
      </c>
      <c r="F1348" s="3">
        <v>1</v>
      </c>
      <c r="G1348" s="3">
        <f t="shared" ref="G1348:H1348" si="1312">(E1348/309)*100</f>
        <v>6.1488673139158578</v>
      </c>
      <c r="H1348" s="3">
        <f t="shared" si="1312"/>
        <v>0.3236245954692557</v>
      </c>
    </row>
    <row r="1349" spans="1:8" ht="14.25" customHeight="1" x14ac:dyDescent="0.3">
      <c r="A1349" s="4" t="s">
        <v>130</v>
      </c>
      <c r="B1349" s="4" t="s">
        <v>131</v>
      </c>
      <c r="C1349" s="5">
        <v>80</v>
      </c>
      <c r="D1349" s="3" t="s">
        <v>12</v>
      </c>
      <c r="E1349" s="3">
        <v>20</v>
      </c>
      <c r="F1349" s="3">
        <v>2</v>
      </c>
      <c r="G1349" s="3">
        <f t="shared" ref="G1349:H1349" si="1313">(E1349/309)*100</f>
        <v>6.4724919093851128</v>
      </c>
      <c r="H1349" s="3">
        <f t="shared" si="1313"/>
        <v>0.64724919093851141</v>
      </c>
    </row>
    <row r="1350" spans="1:8" ht="14.25" customHeight="1" x14ac:dyDescent="0.3">
      <c r="A1350" s="4" t="s">
        <v>130</v>
      </c>
      <c r="B1350" s="4" t="s">
        <v>131</v>
      </c>
      <c r="C1350" s="5">
        <v>85</v>
      </c>
      <c r="D1350" s="3" t="s">
        <v>12</v>
      </c>
      <c r="E1350" s="3">
        <v>18</v>
      </c>
      <c r="F1350" s="3">
        <v>0</v>
      </c>
      <c r="G1350" s="3">
        <f t="shared" ref="G1350:H1350" si="1314">(E1350/309)*100</f>
        <v>5.825242718446602</v>
      </c>
      <c r="H1350" s="3">
        <f t="shared" si="1314"/>
        <v>0</v>
      </c>
    </row>
    <row r="1351" spans="1:8" ht="14.25" customHeight="1" x14ac:dyDescent="0.3">
      <c r="A1351" s="4" t="s">
        <v>130</v>
      </c>
      <c r="B1351" s="4" t="s">
        <v>131</v>
      </c>
      <c r="C1351" s="5">
        <v>90</v>
      </c>
      <c r="D1351" s="3" t="s">
        <v>12</v>
      </c>
      <c r="E1351" s="3">
        <v>6</v>
      </c>
      <c r="F1351" s="3">
        <v>1</v>
      </c>
      <c r="G1351" s="3">
        <f t="shared" ref="G1351:H1351" si="1315">(E1351/309)*100</f>
        <v>1.9417475728155338</v>
      </c>
      <c r="H1351" s="3">
        <f t="shared" si="1315"/>
        <v>0.3236245954692557</v>
      </c>
    </row>
    <row r="1352" spans="1:8" ht="14.25" customHeight="1" x14ac:dyDescent="0.3">
      <c r="A1352" s="4" t="s">
        <v>130</v>
      </c>
      <c r="B1352" s="4" t="s">
        <v>131</v>
      </c>
      <c r="C1352" s="5">
        <v>95</v>
      </c>
      <c r="D1352" s="3" t="s">
        <v>12</v>
      </c>
      <c r="E1352" s="3">
        <v>7</v>
      </c>
      <c r="F1352" s="3">
        <v>0</v>
      </c>
      <c r="G1352" s="3">
        <f t="shared" ref="G1352:H1352" si="1316">(E1352/309)*100</f>
        <v>2.2653721682847898</v>
      </c>
      <c r="H1352" s="3">
        <f t="shared" si="1316"/>
        <v>0</v>
      </c>
    </row>
    <row r="1353" spans="1:8" ht="14.25" customHeight="1" x14ac:dyDescent="0.3">
      <c r="A1353" s="4" t="s">
        <v>130</v>
      </c>
      <c r="B1353" s="4" t="s">
        <v>131</v>
      </c>
      <c r="C1353" s="5">
        <v>100</v>
      </c>
      <c r="D1353" s="3" t="s">
        <v>12</v>
      </c>
      <c r="E1353" s="3">
        <v>0</v>
      </c>
      <c r="F1353" s="3">
        <v>0</v>
      </c>
      <c r="G1353" s="3">
        <f t="shared" ref="G1353:H1353" si="1317">(E1353/309)*100</f>
        <v>0</v>
      </c>
      <c r="H1353" s="3">
        <f t="shared" si="1317"/>
        <v>0</v>
      </c>
    </row>
    <row r="1354" spans="1:8" ht="14.25" customHeight="1" x14ac:dyDescent="0.3">
      <c r="A1354" s="4" t="s">
        <v>130</v>
      </c>
      <c r="B1354" s="4" t="s">
        <v>131</v>
      </c>
      <c r="C1354" s="5">
        <v>105</v>
      </c>
      <c r="D1354" s="3" t="s">
        <v>12</v>
      </c>
      <c r="E1354" s="3">
        <v>1</v>
      </c>
      <c r="F1354" s="3">
        <v>0</v>
      </c>
      <c r="G1354" s="3">
        <f t="shared" ref="G1354:H1354" si="1318">(E1354/309)*100</f>
        <v>0.3236245954692557</v>
      </c>
      <c r="H1354" s="3">
        <f t="shared" si="1318"/>
        <v>0</v>
      </c>
    </row>
    <row r="1355" spans="1:8" ht="14.25" customHeight="1" x14ac:dyDescent="0.3">
      <c r="A1355" s="4" t="s">
        <v>130</v>
      </c>
      <c r="B1355" s="4" t="s">
        <v>131</v>
      </c>
      <c r="C1355" s="5">
        <v>110</v>
      </c>
      <c r="D1355" s="3" t="s">
        <v>12</v>
      </c>
      <c r="E1355" s="3">
        <v>0</v>
      </c>
      <c r="F1355" s="3">
        <v>0</v>
      </c>
      <c r="G1355" s="3">
        <f t="shared" ref="G1355:H1355" si="1319">(E1355/309)*100</f>
        <v>0</v>
      </c>
      <c r="H1355" s="3">
        <f t="shared" si="1319"/>
        <v>0</v>
      </c>
    </row>
    <row r="1356" spans="1:8" ht="14.25" customHeight="1" x14ac:dyDescent="0.3">
      <c r="A1356" s="4" t="s">
        <v>130</v>
      </c>
      <c r="B1356" s="4" t="s">
        <v>131</v>
      </c>
      <c r="C1356" s="5">
        <v>115</v>
      </c>
      <c r="D1356" s="3" t="s">
        <v>12</v>
      </c>
      <c r="E1356" s="3">
        <v>0</v>
      </c>
      <c r="F1356" s="3">
        <v>0</v>
      </c>
      <c r="G1356" s="3">
        <f t="shared" ref="G1356:H1356" si="1320">(E1356/309)*100</f>
        <v>0</v>
      </c>
      <c r="H1356" s="3">
        <f t="shared" si="1320"/>
        <v>0</v>
      </c>
    </row>
    <row r="1357" spans="1:8" ht="14.25" customHeight="1" x14ac:dyDescent="0.3">
      <c r="A1357" s="4" t="s">
        <v>130</v>
      </c>
      <c r="B1357" s="4" t="s">
        <v>131</v>
      </c>
      <c r="C1357" s="5">
        <v>120</v>
      </c>
      <c r="D1357" s="3" t="s">
        <v>12</v>
      </c>
      <c r="E1357" s="3">
        <v>0</v>
      </c>
      <c r="F1357" s="3">
        <v>0</v>
      </c>
      <c r="G1357" s="3">
        <f t="shared" ref="G1357:H1357" si="1321">(E1357/309)*100</f>
        <v>0</v>
      </c>
      <c r="H1357" s="3">
        <f t="shared" si="1321"/>
        <v>0</v>
      </c>
    </row>
    <row r="1358" spans="1:8" ht="14.25" customHeight="1" x14ac:dyDescent="0.3">
      <c r="A1358" s="4" t="s">
        <v>130</v>
      </c>
      <c r="B1358" s="4" t="s">
        <v>131</v>
      </c>
      <c r="C1358" s="5">
        <v>125</v>
      </c>
      <c r="D1358" s="3" t="s">
        <v>12</v>
      </c>
      <c r="E1358" s="3">
        <v>0</v>
      </c>
      <c r="F1358" s="3">
        <v>0</v>
      </c>
      <c r="G1358" s="3">
        <f t="shared" ref="G1358:H1358" si="1322">(E1358/309)*100</f>
        <v>0</v>
      </c>
      <c r="H1358" s="3">
        <f t="shared" si="1322"/>
        <v>0</v>
      </c>
    </row>
    <row r="1359" spans="1:8" ht="14.25" customHeight="1" x14ac:dyDescent="0.3">
      <c r="A1359" s="4" t="s">
        <v>130</v>
      </c>
      <c r="B1359" s="4" t="s">
        <v>131</v>
      </c>
      <c r="C1359" s="5">
        <v>130</v>
      </c>
      <c r="D1359" s="3" t="s">
        <v>12</v>
      </c>
      <c r="E1359" s="3">
        <v>0</v>
      </c>
      <c r="F1359" s="3">
        <v>0</v>
      </c>
      <c r="G1359" s="3">
        <f t="shared" ref="G1359:H1359" si="1323">(E1359/309)*100</f>
        <v>0</v>
      </c>
      <c r="H1359" s="3">
        <f t="shared" si="1323"/>
        <v>0</v>
      </c>
    </row>
    <row r="1360" spans="1:8" ht="14.25" customHeight="1" x14ac:dyDescent="0.3">
      <c r="A1360" s="4" t="s">
        <v>130</v>
      </c>
      <c r="B1360" s="4" t="s">
        <v>131</v>
      </c>
      <c r="C1360" s="5">
        <v>135</v>
      </c>
      <c r="D1360" s="3" t="s">
        <v>12</v>
      </c>
      <c r="E1360" s="3">
        <v>0</v>
      </c>
      <c r="F1360" s="3">
        <v>0</v>
      </c>
      <c r="G1360" s="3">
        <f t="shared" ref="G1360:H1360" si="1324">(E1360/309)*100</f>
        <v>0</v>
      </c>
      <c r="H1360" s="3">
        <f t="shared" si="1324"/>
        <v>0</v>
      </c>
    </row>
    <row r="1361" spans="1:8" ht="14.25" customHeight="1" x14ac:dyDescent="0.3">
      <c r="A1361" s="4" t="s">
        <v>130</v>
      </c>
      <c r="B1361" s="4" t="s">
        <v>131</v>
      </c>
      <c r="C1361" s="5">
        <v>140</v>
      </c>
      <c r="D1361" s="3" t="s">
        <v>12</v>
      </c>
      <c r="E1361" s="3">
        <v>0</v>
      </c>
      <c r="F1361" s="3">
        <v>0</v>
      </c>
      <c r="G1361" s="3">
        <f t="shared" ref="G1361:H1361" si="1325">(E1361/309)*100</f>
        <v>0</v>
      </c>
      <c r="H1361" s="3">
        <f t="shared" si="1325"/>
        <v>0</v>
      </c>
    </row>
    <row r="1362" spans="1:8" ht="14.25" customHeight="1" x14ac:dyDescent="0.3">
      <c r="A1362" s="4" t="s">
        <v>130</v>
      </c>
      <c r="B1362" s="4" t="s">
        <v>131</v>
      </c>
      <c r="C1362" s="5">
        <v>145</v>
      </c>
      <c r="D1362" s="3" t="s">
        <v>12</v>
      </c>
      <c r="E1362" s="3">
        <v>0</v>
      </c>
      <c r="F1362" s="3">
        <v>0</v>
      </c>
      <c r="G1362" s="3">
        <f t="shared" ref="G1362:H1362" si="1326">(E1362/309)*100</f>
        <v>0</v>
      </c>
      <c r="H1362" s="3">
        <f t="shared" si="1326"/>
        <v>0</v>
      </c>
    </row>
    <row r="1363" spans="1:8" ht="14.25" customHeight="1" x14ac:dyDescent="0.3">
      <c r="A1363" s="4" t="s">
        <v>130</v>
      </c>
      <c r="B1363" s="4" t="s">
        <v>131</v>
      </c>
      <c r="C1363" s="5">
        <v>150</v>
      </c>
      <c r="D1363" s="3" t="s">
        <v>12</v>
      </c>
      <c r="E1363" s="3">
        <v>0</v>
      </c>
      <c r="F1363" s="3">
        <v>0</v>
      </c>
      <c r="G1363" s="3">
        <f t="shared" ref="G1363:H1363" si="1327">(E1363/309)*100</f>
        <v>0</v>
      </c>
      <c r="H1363" s="3">
        <f t="shared" si="1327"/>
        <v>0</v>
      </c>
    </row>
    <row r="1364" spans="1:8" ht="14.25" customHeight="1" x14ac:dyDescent="0.3">
      <c r="A1364" s="4" t="s">
        <v>130</v>
      </c>
      <c r="B1364" s="4" t="s">
        <v>131</v>
      </c>
      <c r="C1364" s="5">
        <v>155</v>
      </c>
      <c r="D1364" s="3" t="s">
        <v>12</v>
      </c>
      <c r="E1364" s="3">
        <v>0</v>
      </c>
      <c r="F1364" s="3">
        <v>0</v>
      </c>
      <c r="G1364" s="3">
        <f t="shared" ref="G1364:H1364" si="1328">(E1364/309)*100</f>
        <v>0</v>
      </c>
      <c r="H1364" s="3">
        <f t="shared" si="1328"/>
        <v>0</v>
      </c>
    </row>
    <row r="1365" spans="1:8" ht="14.25" customHeight="1" x14ac:dyDescent="0.3">
      <c r="A1365" s="4" t="s">
        <v>130</v>
      </c>
      <c r="B1365" s="4" t="s">
        <v>131</v>
      </c>
      <c r="C1365" s="5">
        <v>160</v>
      </c>
      <c r="D1365" s="3" t="s">
        <v>12</v>
      </c>
      <c r="E1365" s="3">
        <v>0</v>
      </c>
      <c r="F1365" s="3">
        <v>0</v>
      </c>
      <c r="G1365" s="3">
        <f t="shared" ref="G1365:H1365" si="1329">(E1365/309)*100</f>
        <v>0</v>
      </c>
      <c r="H1365" s="3">
        <f t="shared" si="1329"/>
        <v>0</v>
      </c>
    </row>
    <row r="1366" spans="1:8" ht="14.25" customHeight="1" x14ac:dyDescent="0.3">
      <c r="A1366" s="4" t="s">
        <v>130</v>
      </c>
      <c r="B1366" s="4" t="s">
        <v>131</v>
      </c>
      <c r="C1366" s="5">
        <v>165</v>
      </c>
      <c r="D1366" s="3" t="s">
        <v>12</v>
      </c>
      <c r="E1366" s="3">
        <v>0</v>
      </c>
      <c r="F1366" s="3">
        <v>0</v>
      </c>
      <c r="G1366" s="3">
        <f t="shared" ref="G1366:H1366" si="1330">(E1366/309)*100</f>
        <v>0</v>
      </c>
      <c r="H1366" s="3">
        <f t="shared" si="1330"/>
        <v>0</v>
      </c>
    </row>
    <row r="1367" spans="1:8" ht="14.25" customHeight="1" x14ac:dyDescent="0.3">
      <c r="A1367" s="4" t="s">
        <v>130</v>
      </c>
      <c r="B1367" s="4" t="s">
        <v>131</v>
      </c>
      <c r="C1367" s="5">
        <v>170</v>
      </c>
      <c r="D1367" s="3" t="s">
        <v>12</v>
      </c>
      <c r="E1367" s="3">
        <v>0</v>
      </c>
      <c r="F1367" s="3">
        <v>0</v>
      </c>
      <c r="G1367" s="3">
        <f t="shared" ref="G1367:H1367" si="1331">(E1367/309)*100</f>
        <v>0</v>
      </c>
      <c r="H1367" s="3">
        <f t="shared" si="1331"/>
        <v>0</v>
      </c>
    </row>
    <row r="1368" spans="1:8" ht="14.25" customHeight="1" x14ac:dyDescent="0.3">
      <c r="A1368" s="4" t="s">
        <v>130</v>
      </c>
      <c r="B1368" s="4" t="s">
        <v>131</v>
      </c>
      <c r="C1368" s="5">
        <v>175</v>
      </c>
      <c r="D1368" s="3" t="s">
        <v>12</v>
      </c>
      <c r="E1368" s="3">
        <v>0</v>
      </c>
      <c r="F1368" s="3">
        <v>0</v>
      </c>
      <c r="G1368" s="3">
        <f t="shared" ref="G1368:H1368" si="1332">(E1368/309)*100</f>
        <v>0</v>
      </c>
      <c r="H1368" s="3">
        <f t="shared" si="1332"/>
        <v>0</v>
      </c>
    </row>
    <row r="1369" spans="1:8" ht="14.25" customHeight="1" x14ac:dyDescent="0.3">
      <c r="A1369" s="4" t="s">
        <v>130</v>
      </c>
      <c r="B1369" s="4" t="s">
        <v>131</v>
      </c>
      <c r="C1369" s="5" t="s">
        <v>14</v>
      </c>
      <c r="D1369" s="3" t="s">
        <v>12</v>
      </c>
      <c r="E1369" s="3">
        <v>0</v>
      </c>
      <c r="F1369" s="3">
        <v>0</v>
      </c>
      <c r="G1369" s="3">
        <f t="shared" ref="G1369:H1369" si="1333">(E1369/309)*100</f>
        <v>0</v>
      </c>
      <c r="H1369" s="3">
        <f t="shared" si="1333"/>
        <v>0</v>
      </c>
    </row>
    <row r="1370" spans="1:8" ht="14.25" customHeight="1" x14ac:dyDescent="0.3">
      <c r="A1370" s="4" t="s">
        <v>132</v>
      </c>
      <c r="B1370" s="4" t="s">
        <v>133</v>
      </c>
      <c r="C1370" s="5">
        <v>5</v>
      </c>
      <c r="D1370" s="3" t="s">
        <v>10</v>
      </c>
      <c r="E1370" s="3">
        <v>0</v>
      </c>
      <c r="F1370" s="3">
        <v>0</v>
      </c>
      <c r="G1370" s="3">
        <f t="shared" ref="G1370:H1370" si="1334">(E1370/559)*100</f>
        <v>0</v>
      </c>
      <c r="H1370" s="3">
        <f t="shared" si="1334"/>
        <v>0</v>
      </c>
    </row>
    <row r="1371" spans="1:8" ht="14.25" customHeight="1" x14ac:dyDescent="0.3">
      <c r="A1371" s="4" t="s">
        <v>132</v>
      </c>
      <c r="B1371" s="4" t="s">
        <v>133</v>
      </c>
      <c r="C1371" s="5">
        <v>10</v>
      </c>
      <c r="D1371" s="3" t="s">
        <v>10</v>
      </c>
      <c r="E1371" s="3">
        <v>0</v>
      </c>
      <c r="F1371" s="3">
        <v>0</v>
      </c>
      <c r="G1371" s="3">
        <f t="shared" ref="G1371:H1371" si="1335">(E1371/559)*100</f>
        <v>0</v>
      </c>
      <c r="H1371" s="3">
        <f t="shared" si="1335"/>
        <v>0</v>
      </c>
    </row>
    <row r="1372" spans="1:8" ht="14.25" customHeight="1" x14ac:dyDescent="0.3">
      <c r="A1372" s="4" t="s">
        <v>132</v>
      </c>
      <c r="B1372" s="4" t="s">
        <v>133</v>
      </c>
      <c r="C1372" s="5">
        <v>15</v>
      </c>
      <c r="D1372" s="3" t="s">
        <v>10</v>
      </c>
      <c r="E1372" s="3">
        <v>11</v>
      </c>
      <c r="F1372" s="3">
        <v>0</v>
      </c>
      <c r="G1372" s="3">
        <f t="shared" ref="G1372:H1372" si="1336">(E1372/559)*100</f>
        <v>1.9677996422182469</v>
      </c>
      <c r="H1372" s="3">
        <f t="shared" si="1336"/>
        <v>0</v>
      </c>
    </row>
    <row r="1373" spans="1:8" ht="14.25" customHeight="1" x14ac:dyDescent="0.3">
      <c r="A1373" s="4" t="s">
        <v>132</v>
      </c>
      <c r="B1373" s="4" t="s">
        <v>133</v>
      </c>
      <c r="C1373" s="5">
        <v>20</v>
      </c>
      <c r="D1373" s="3" t="s">
        <v>10</v>
      </c>
      <c r="E1373" s="3">
        <v>43</v>
      </c>
      <c r="F1373" s="3">
        <v>9</v>
      </c>
      <c r="G1373" s="3">
        <f t="shared" ref="G1373:H1373" si="1337">(E1373/559)*100</f>
        <v>7.6923076923076925</v>
      </c>
      <c r="H1373" s="3">
        <f t="shared" si="1337"/>
        <v>1.6100178890876566</v>
      </c>
    </row>
    <row r="1374" spans="1:8" ht="14.25" customHeight="1" x14ac:dyDescent="0.3">
      <c r="A1374" s="4" t="s">
        <v>132</v>
      </c>
      <c r="B1374" s="4" t="s">
        <v>133</v>
      </c>
      <c r="C1374" s="5">
        <v>25</v>
      </c>
      <c r="D1374" s="3" t="s">
        <v>10</v>
      </c>
      <c r="E1374" s="3">
        <v>76</v>
      </c>
      <c r="F1374" s="3">
        <v>3</v>
      </c>
      <c r="G1374" s="3">
        <f t="shared" ref="G1374:H1374" si="1338">(E1374/559)*100</f>
        <v>13.595706618962433</v>
      </c>
      <c r="H1374" s="3">
        <f t="shared" si="1338"/>
        <v>0.53667262969588547</v>
      </c>
    </row>
    <row r="1375" spans="1:8" ht="14.25" customHeight="1" x14ac:dyDescent="0.3">
      <c r="A1375" s="4" t="s">
        <v>132</v>
      </c>
      <c r="B1375" s="4" t="s">
        <v>133</v>
      </c>
      <c r="C1375" s="5">
        <v>30</v>
      </c>
      <c r="D1375" s="3" t="s">
        <v>10</v>
      </c>
      <c r="E1375" s="3">
        <v>73</v>
      </c>
      <c r="F1375" s="3">
        <v>5</v>
      </c>
      <c r="G1375" s="3">
        <f t="shared" ref="G1375:H1375" si="1339">(E1375/559)*100</f>
        <v>13.059033989266547</v>
      </c>
      <c r="H1375" s="3">
        <f t="shared" si="1339"/>
        <v>0.89445438282647582</v>
      </c>
    </row>
    <row r="1376" spans="1:8" ht="14.25" customHeight="1" x14ac:dyDescent="0.3">
      <c r="A1376" s="4" t="s">
        <v>132</v>
      </c>
      <c r="B1376" s="4" t="s">
        <v>133</v>
      </c>
      <c r="C1376" s="5">
        <v>35</v>
      </c>
      <c r="D1376" s="3" t="s">
        <v>10</v>
      </c>
      <c r="E1376" s="3">
        <v>41</v>
      </c>
      <c r="F1376" s="3">
        <v>1</v>
      </c>
      <c r="G1376" s="3">
        <f t="shared" ref="G1376:H1376" si="1340">(E1376/559)*100</f>
        <v>7.3345259391771016</v>
      </c>
      <c r="H1376" s="3">
        <f t="shared" si="1340"/>
        <v>0.17889087656529518</v>
      </c>
    </row>
    <row r="1377" spans="1:8" ht="14.25" customHeight="1" x14ac:dyDescent="0.3">
      <c r="A1377" s="4" t="s">
        <v>132</v>
      </c>
      <c r="B1377" s="4" t="s">
        <v>133</v>
      </c>
      <c r="C1377" s="5">
        <v>40</v>
      </c>
      <c r="D1377" s="3" t="s">
        <v>11</v>
      </c>
      <c r="E1377" s="3">
        <v>17</v>
      </c>
      <c r="F1377" s="3">
        <v>0</v>
      </c>
      <c r="G1377" s="3">
        <f t="shared" ref="G1377:H1377" si="1341">(E1377/559)*100</f>
        <v>3.0411449016100178</v>
      </c>
      <c r="H1377" s="3">
        <f t="shared" si="1341"/>
        <v>0</v>
      </c>
    </row>
    <row r="1378" spans="1:8" ht="14.25" customHeight="1" x14ac:dyDescent="0.3">
      <c r="A1378" s="4" t="s">
        <v>132</v>
      </c>
      <c r="B1378" s="4" t="s">
        <v>133</v>
      </c>
      <c r="C1378" s="5">
        <v>45</v>
      </c>
      <c r="D1378" s="3" t="s">
        <v>11</v>
      </c>
      <c r="E1378" s="3">
        <v>5</v>
      </c>
      <c r="F1378" s="3">
        <v>0</v>
      </c>
      <c r="G1378" s="3">
        <f t="shared" ref="G1378:H1378" si="1342">(E1378/559)*100</f>
        <v>0.89445438282647582</v>
      </c>
      <c r="H1378" s="3">
        <f t="shared" si="1342"/>
        <v>0</v>
      </c>
    </row>
    <row r="1379" spans="1:8" ht="14.25" customHeight="1" x14ac:dyDescent="0.3">
      <c r="A1379" s="4" t="s">
        <v>132</v>
      </c>
      <c r="B1379" s="4" t="s">
        <v>133</v>
      </c>
      <c r="C1379" s="5">
        <v>50</v>
      </c>
      <c r="D1379" s="3" t="s">
        <v>11</v>
      </c>
      <c r="E1379" s="3">
        <v>6</v>
      </c>
      <c r="F1379" s="3">
        <v>3</v>
      </c>
      <c r="G1379" s="3">
        <f t="shared" ref="G1379:H1379" si="1343">(E1379/559)*100</f>
        <v>1.0733452593917709</v>
      </c>
      <c r="H1379" s="3">
        <f t="shared" si="1343"/>
        <v>0.53667262969588547</v>
      </c>
    </row>
    <row r="1380" spans="1:8" ht="14.25" customHeight="1" x14ac:dyDescent="0.3">
      <c r="A1380" s="4" t="s">
        <v>132</v>
      </c>
      <c r="B1380" s="4" t="s">
        <v>133</v>
      </c>
      <c r="C1380" s="5">
        <v>55</v>
      </c>
      <c r="D1380" s="3" t="s">
        <v>11</v>
      </c>
      <c r="E1380" s="3">
        <v>9</v>
      </c>
      <c r="F1380" s="3">
        <v>0</v>
      </c>
      <c r="G1380" s="3">
        <f t="shared" ref="G1380:H1380" si="1344">(E1380/559)*100</f>
        <v>1.6100178890876566</v>
      </c>
      <c r="H1380" s="3">
        <f t="shared" si="1344"/>
        <v>0</v>
      </c>
    </row>
    <row r="1381" spans="1:8" ht="14.25" customHeight="1" x14ac:dyDescent="0.3">
      <c r="A1381" s="4" t="s">
        <v>132</v>
      </c>
      <c r="B1381" s="4" t="s">
        <v>133</v>
      </c>
      <c r="C1381" s="5">
        <v>60</v>
      </c>
      <c r="D1381" s="3" t="s">
        <v>11</v>
      </c>
      <c r="E1381" s="3">
        <v>12</v>
      </c>
      <c r="F1381" s="3">
        <v>2</v>
      </c>
      <c r="G1381" s="3">
        <f t="shared" ref="G1381:H1381" si="1345">(E1381/559)*100</f>
        <v>2.1466905187835419</v>
      </c>
      <c r="H1381" s="3">
        <f t="shared" si="1345"/>
        <v>0.35778175313059035</v>
      </c>
    </row>
    <row r="1382" spans="1:8" ht="14.25" customHeight="1" x14ac:dyDescent="0.3">
      <c r="A1382" s="4" t="s">
        <v>132</v>
      </c>
      <c r="B1382" s="4" t="s">
        <v>133</v>
      </c>
      <c r="C1382" s="5">
        <v>65</v>
      </c>
      <c r="D1382" s="3" t="s">
        <v>11</v>
      </c>
      <c r="E1382" s="3">
        <v>25</v>
      </c>
      <c r="F1382" s="3">
        <v>3</v>
      </c>
      <c r="G1382" s="3">
        <f t="shared" ref="G1382:H1382" si="1346">(E1382/559)*100</f>
        <v>4.4722719141323797</v>
      </c>
      <c r="H1382" s="3">
        <f t="shared" si="1346"/>
        <v>0.53667262969588547</v>
      </c>
    </row>
    <row r="1383" spans="1:8" ht="14.25" customHeight="1" x14ac:dyDescent="0.3">
      <c r="A1383" s="4" t="s">
        <v>132</v>
      </c>
      <c r="B1383" s="4" t="s">
        <v>133</v>
      </c>
      <c r="C1383" s="5">
        <v>70</v>
      </c>
      <c r="D1383" s="3" t="s">
        <v>11</v>
      </c>
      <c r="E1383" s="3">
        <v>28</v>
      </c>
      <c r="F1383" s="3">
        <v>4</v>
      </c>
      <c r="G1383" s="3">
        <f t="shared" ref="G1383:H1383" si="1347">(E1383/559)*100</f>
        <v>5.0089445438282647</v>
      </c>
      <c r="H1383" s="3">
        <f t="shared" si="1347"/>
        <v>0.7155635062611807</v>
      </c>
    </row>
    <row r="1384" spans="1:8" ht="14.25" customHeight="1" x14ac:dyDescent="0.3">
      <c r="A1384" s="4" t="s">
        <v>132</v>
      </c>
      <c r="B1384" s="4" t="s">
        <v>133</v>
      </c>
      <c r="C1384" s="5">
        <v>75</v>
      </c>
      <c r="D1384" s="3" t="s">
        <v>11</v>
      </c>
      <c r="E1384" s="3">
        <v>29</v>
      </c>
      <c r="F1384" s="3">
        <v>1</v>
      </c>
      <c r="G1384" s="3">
        <f t="shared" ref="G1384:H1384" si="1348">(E1384/559)*100</f>
        <v>5.1878354203935597</v>
      </c>
      <c r="H1384" s="3">
        <f t="shared" si="1348"/>
        <v>0.17889087656529518</v>
      </c>
    </row>
    <row r="1385" spans="1:8" ht="14.25" customHeight="1" x14ac:dyDescent="0.3">
      <c r="A1385" s="4" t="s">
        <v>132</v>
      </c>
      <c r="B1385" s="4" t="s">
        <v>133</v>
      </c>
      <c r="C1385" s="5">
        <v>80</v>
      </c>
      <c r="D1385" s="3" t="s">
        <v>12</v>
      </c>
      <c r="E1385" s="3">
        <v>37</v>
      </c>
      <c r="F1385" s="3">
        <v>4</v>
      </c>
      <c r="G1385" s="3">
        <f t="shared" ref="G1385:H1385" si="1349">(E1385/559)*100</f>
        <v>6.6189624329159216</v>
      </c>
      <c r="H1385" s="3">
        <f t="shared" si="1349"/>
        <v>0.7155635062611807</v>
      </c>
    </row>
    <row r="1386" spans="1:8" ht="14.25" customHeight="1" x14ac:dyDescent="0.3">
      <c r="A1386" s="4" t="s">
        <v>132</v>
      </c>
      <c r="B1386" s="4" t="s">
        <v>133</v>
      </c>
      <c r="C1386" s="5">
        <v>85</v>
      </c>
      <c r="D1386" s="3" t="s">
        <v>12</v>
      </c>
      <c r="E1386" s="3">
        <v>30</v>
      </c>
      <c r="F1386" s="3">
        <v>0</v>
      </c>
      <c r="G1386" s="3">
        <f t="shared" ref="G1386:H1386" si="1350">(E1386/559)*100</f>
        <v>5.3667262969588547</v>
      </c>
      <c r="H1386" s="3">
        <f t="shared" si="1350"/>
        <v>0</v>
      </c>
    </row>
    <row r="1387" spans="1:8" ht="14.25" customHeight="1" x14ac:dyDescent="0.3">
      <c r="A1387" s="4" t="s">
        <v>132</v>
      </c>
      <c r="B1387" s="4" t="s">
        <v>133</v>
      </c>
      <c r="C1387" s="5">
        <v>90</v>
      </c>
      <c r="D1387" s="3" t="s">
        <v>12</v>
      </c>
      <c r="E1387" s="3">
        <v>25</v>
      </c>
      <c r="F1387" s="3">
        <v>2</v>
      </c>
      <c r="G1387" s="3">
        <f t="shared" ref="G1387:H1387" si="1351">(E1387/559)*100</f>
        <v>4.4722719141323797</v>
      </c>
      <c r="H1387" s="3">
        <f t="shared" si="1351"/>
        <v>0.35778175313059035</v>
      </c>
    </row>
    <row r="1388" spans="1:8" ht="14.25" customHeight="1" x14ac:dyDescent="0.3">
      <c r="A1388" s="4" t="s">
        <v>132</v>
      </c>
      <c r="B1388" s="4" t="s">
        <v>133</v>
      </c>
      <c r="C1388" s="5">
        <v>95</v>
      </c>
      <c r="D1388" s="3" t="s">
        <v>12</v>
      </c>
      <c r="E1388" s="3">
        <v>24</v>
      </c>
      <c r="F1388" s="3">
        <v>3</v>
      </c>
      <c r="G1388" s="3">
        <f t="shared" ref="G1388:H1388" si="1352">(E1388/559)*100</f>
        <v>4.2933810375670838</v>
      </c>
      <c r="H1388" s="3">
        <f t="shared" si="1352"/>
        <v>0.53667262969588547</v>
      </c>
    </row>
    <row r="1389" spans="1:8" ht="14.25" customHeight="1" x14ac:dyDescent="0.3">
      <c r="A1389" s="4" t="s">
        <v>132</v>
      </c>
      <c r="B1389" s="4" t="s">
        <v>133</v>
      </c>
      <c r="C1389" s="5">
        <v>100</v>
      </c>
      <c r="D1389" s="3" t="s">
        <v>12</v>
      </c>
      <c r="E1389" s="3">
        <v>13</v>
      </c>
      <c r="F1389" s="3">
        <v>0</v>
      </c>
      <c r="G1389" s="3">
        <f t="shared" ref="G1389:H1389" si="1353">(E1389/559)*100</f>
        <v>2.3255813953488373</v>
      </c>
      <c r="H1389" s="3">
        <f t="shared" si="1353"/>
        <v>0</v>
      </c>
    </row>
    <row r="1390" spans="1:8" ht="14.25" customHeight="1" x14ac:dyDescent="0.3">
      <c r="A1390" s="4" t="s">
        <v>132</v>
      </c>
      <c r="B1390" s="4" t="s">
        <v>133</v>
      </c>
      <c r="C1390" s="5">
        <v>105</v>
      </c>
      <c r="D1390" s="3" t="s">
        <v>12</v>
      </c>
      <c r="E1390" s="3">
        <v>4</v>
      </c>
      <c r="F1390" s="3">
        <v>0</v>
      </c>
      <c r="G1390" s="3">
        <f t="shared" ref="G1390:H1390" si="1354">(E1390/559)*100</f>
        <v>0.7155635062611807</v>
      </c>
      <c r="H1390" s="3">
        <f t="shared" si="1354"/>
        <v>0</v>
      </c>
    </row>
    <row r="1391" spans="1:8" ht="14.25" customHeight="1" x14ac:dyDescent="0.3">
      <c r="A1391" s="4" t="s">
        <v>132</v>
      </c>
      <c r="B1391" s="4" t="s">
        <v>133</v>
      </c>
      <c r="C1391" s="5">
        <v>110</v>
      </c>
      <c r="D1391" s="3" t="s">
        <v>12</v>
      </c>
      <c r="E1391" s="3">
        <v>2</v>
      </c>
      <c r="F1391" s="3">
        <v>0</v>
      </c>
      <c r="G1391" s="3">
        <f t="shared" ref="G1391:H1391" si="1355">(E1391/559)*100</f>
        <v>0.35778175313059035</v>
      </c>
      <c r="H1391" s="3">
        <f t="shared" si="1355"/>
        <v>0</v>
      </c>
    </row>
    <row r="1392" spans="1:8" ht="14.25" customHeight="1" x14ac:dyDescent="0.3">
      <c r="A1392" s="4" t="s">
        <v>132</v>
      </c>
      <c r="B1392" s="4" t="s">
        <v>133</v>
      </c>
      <c r="C1392" s="5">
        <v>115</v>
      </c>
      <c r="D1392" s="3" t="s">
        <v>12</v>
      </c>
      <c r="E1392" s="3">
        <v>2</v>
      </c>
      <c r="F1392" s="3">
        <v>1</v>
      </c>
      <c r="G1392" s="3">
        <f t="shared" ref="G1392:H1392" si="1356">(E1392/559)*100</f>
        <v>0.35778175313059035</v>
      </c>
      <c r="H1392" s="3">
        <f t="shared" si="1356"/>
        <v>0.17889087656529518</v>
      </c>
    </row>
    <row r="1393" spans="1:8" ht="14.25" customHeight="1" x14ac:dyDescent="0.3">
      <c r="A1393" s="4" t="s">
        <v>132</v>
      </c>
      <c r="B1393" s="4" t="s">
        <v>133</v>
      </c>
      <c r="C1393" s="5">
        <v>120</v>
      </c>
      <c r="D1393" s="3" t="s">
        <v>12</v>
      </c>
      <c r="E1393" s="3">
        <v>2</v>
      </c>
      <c r="F1393" s="3">
        <v>0</v>
      </c>
      <c r="G1393" s="3">
        <f t="shared" ref="G1393:H1393" si="1357">(E1393/559)*100</f>
        <v>0.35778175313059035</v>
      </c>
      <c r="H1393" s="3">
        <f t="shared" si="1357"/>
        <v>0</v>
      </c>
    </row>
    <row r="1394" spans="1:8" ht="14.25" customHeight="1" x14ac:dyDescent="0.3">
      <c r="A1394" s="4" t="s">
        <v>132</v>
      </c>
      <c r="B1394" s="4" t="s">
        <v>133</v>
      </c>
      <c r="C1394" s="5">
        <v>125</v>
      </c>
      <c r="D1394" s="3" t="s">
        <v>12</v>
      </c>
      <c r="E1394" s="3">
        <v>1</v>
      </c>
      <c r="F1394" s="3">
        <v>0</v>
      </c>
      <c r="G1394" s="3">
        <f t="shared" ref="G1394:H1394" si="1358">(E1394/559)*100</f>
        <v>0.17889087656529518</v>
      </c>
      <c r="H1394" s="3">
        <f t="shared" si="1358"/>
        <v>0</v>
      </c>
    </row>
    <row r="1395" spans="1:8" ht="14.25" customHeight="1" x14ac:dyDescent="0.3">
      <c r="A1395" s="4" t="s">
        <v>132</v>
      </c>
      <c r="B1395" s="4" t="s">
        <v>133</v>
      </c>
      <c r="C1395" s="5">
        <v>130</v>
      </c>
      <c r="D1395" s="3" t="s">
        <v>12</v>
      </c>
      <c r="E1395" s="3">
        <v>1</v>
      </c>
      <c r="F1395" s="3">
        <v>0</v>
      </c>
      <c r="G1395" s="3">
        <f t="shared" ref="G1395:H1395" si="1359">(E1395/559)*100</f>
        <v>0.17889087656529518</v>
      </c>
      <c r="H1395" s="3">
        <f t="shared" si="1359"/>
        <v>0</v>
      </c>
    </row>
    <row r="1396" spans="1:8" ht="14.25" customHeight="1" x14ac:dyDescent="0.3">
      <c r="A1396" s="4" t="s">
        <v>132</v>
      </c>
      <c r="B1396" s="4" t="s">
        <v>133</v>
      </c>
      <c r="C1396" s="5">
        <v>135</v>
      </c>
      <c r="D1396" s="3" t="s">
        <v>12</v>
      </c>
      <c r="E1396" s="3">
        <v>0</v>
      </c>
      <c r="F1396" s="3">
        <v>0</v>
      </c>
      <c r="G1396" s="3">
        <f t="shared" ref="G1396:H1396" si="1360">(E1396/559)*100</f>
        <v>0</v>
      </c>
      <c r="H1396" s="3">
        <f t="shared" si="1360"/>
        <v>0</v>
      </c>
    </row>
    <row r="1397" spans="1:8" ht="14.25" customHeight="1" x14ac:dyDescent="0.3">
      <c r="A1397" s="4" t="s">
        <v>132</v>
      </c>
      <c r="B1397" s="4" t="s">
        <v>133</v>
      </c>
      <c r="C1397" s="5">
        <v>140</v>
      </c>
      <c r="D1397" s="3" t="s">
        <v>12</v>
      </c>
      <c r="E1397" s="3">
        <v>0</v>
      </c>
      <c r="F1397" s="3">
        <v>0</v>
      </c>
      <c r="G1397" s="3">
        <f t="shared" ref="G1397:H1397" si="1361">(E1397/559)*100</f>
        <v>0</v>
      </c>
      <c r="H1397" s="3">
        <f t="shared" si="1361"/>
        <v>0</v>
      </c>
    </row>
    <row r="1398" spans="1:8" ht="14.25" customHeight="1" x14ac:dyDescent="0.3">
      <c r="A1398" s="4" t="s">
        <v>132</v>
      </c>
      <c r="B1398" s="4" t="s">
        <v>133</v>
      </c>
      <c r="C1398" s="5">
        <v>145</v>
      </c>
      <c r="D1398" s="3" t="s">
        <v>12</v>
      </c>
      <c r="E1398" s="3">
        <v>1</v>
      </c>
      <c r="F1398" s="3">
        <v>0</v>
      </c>
      <c r="G1398" s="3">
        <f t="shared" ref="G1398:H1398" si="1362">(E1398/559)*100</f>
        <v>0.17889087656529518</v>
      </c>
      <c r="H1398" s="3">
        <f t="shared" si="1362"/>
        <v>0</v>
      </c>
    </row>
    <row r="1399" spans="1:8" ht="14.25" customHeight="1" x14ac:dyDescent="0.3">
      <c r="A1399" s="4" t="s">
        <v>132</v>
      </c>
      <c r="B1399" s="4" t="s">
        <v>133</v>
      </c>
      <c r="C1399" s="5">
        <v>150</v>
      </c>
      <c r="D1399" s="3" t="s">
        <v>12</v>
      </c>
      <c r="E1399" s="3">
        <v>0</v>
      </c>
      <c r="F1399" s="3">
        <v>0</v>
      </c>
      <c r="G1399" s="3">
        <f t="shared" ref="G1399:H1399" si="1363">(E1399/559)*100</f>
        <v>0</v>
      </c>
      <c r="H1399" s="3">
        <f t="shared" si="1363"/>
        <v>0</v>
      </c>
    </row>
    <row r="1400" spans="1:8" ht="14.25" customHeight="1" x14ac:dyDescent="0.3">
      <c r="A1400" s="4" t="s">
        <v>132</v>
      </c>
      <c r="B1400" s="4" t="s">
        <v>133</v>
      </c>
      <c r="C1400" s="5">
        <v>155</v>
      </c>
      <c r="D1400" s="3" t="s">
        <v>12</v>
      </c>
      <c r="E1400" s="3">
        <v>0</v>
      </c>
      <c r="F1400" s="3">
        <v>0</v>
      </c>
      <c r="G1400" s="3">
        <f t="shared" ref="G1400:H1400" si="1364">(E1400/559)*100</f>
        <v>0</v>
      </c>
      <c r="H1400" s="3">
        <f t="shared" si="1364"/>
        <v>0</v>
      </c>
    </row>
    <row r="1401" spans="1:8" ht="14.25" customHeight="1" x14ac:dyDescent="0.3">
      <c r="A1401" s="4" t="s">
        <v>132</v>
      </c>
      <c r="B1401" s="4" t="s">
        <v>133</v>
      </c>
      <c r="C1401" s="5">
        <v>160</v>
      </c>
      <c r="D1401" s="3" t="s">
        <v>12</v>
      </c>
      <c r="E1401" s="3">
        <v>0</v>
      </c>
      <c r="F1401" s="3">
        <v>0</v>
      </c>
      <c r="G1401" s="3">
        <f t="shared" ref="G1401:H1401" si="1365">(E1401/559)*100</f>
        <v>0</v>
      </c>
      <c r="H1401" s="3">
        <f t="shared" si="1365"/>
        <v>0</v>
      </c>
    </row>
    <row r="1402" spans="1:8" ht="14.25" customHeight="1" x14ac:dyDescent="0.3">
      <c r="A1402" s="4" t="s">
        <v>132</v>
      </c>
      <c r="B1402" s="4" t="s">
        <v>133</v>
      </c>
      <c r="C1402" s="5">
        <v>165</v>
      </c>
      <c r="D1402" s="3" t="s">
        <v>12</v>
      </c>
      <c r="E1402" s="3">
        <v>0</v>
      </c>
      <c r="F1402" s="3">
        <v>0</v>
      </c>
      <c r="G1402" s="3">
        <f t="shared" ref="G1402:H1402" si="1366">(E1402/559)*100</f>
        <v>0</v>
      </c>
      <c r="H1402" s="3">
        <f t="shared" si="1366"/>
        <v>0</v>
      </c>
    </row>
    <row r="1403" spans="1:8" ht="14.25" customHeight="1" x14ac:dyDescent="0.3">
      <c r="A1403" s="4" t="s">
        <v>132</v>
      </c>
      <c r="B1403" s="4" t="s">
        <v>133</v>
      </c>
      <c r="C1403" s="5">
        <v>170</v>
      </c>
      <c r="D1403" s="3" t="s">
        <v>12</v>
      </c>
      <c r="E1403" s="3">
        <v>0</v>
      </c>
      <c r="F1403" s="3">
        <v>0</v>
      </c>
      <c r="G1403" s="3">
        <f t="shared" ref="G1403:H1403" si="1367">(E1403/559)*100</f>
        <v>0</v>
      </c>
      <c r="H1403" s="3">
        <f t="shared" si="1367"/>
        <v>0</v>
      </c>
    </row>
    <row r="1404" spans="1:8" ht="14.25" customHeight="1" x14ac:dyDescent="0.3">
      <c r="A1404" s="4" t="s">
        <v>132</v>
      </c>
      <c r="B1404" s="4" t="s">
        <v>133</v>
      </c>
      <c r="C1404" s="5">
        <v>175</v>
      </c>
      <c r="D1404" s="3" t="s">
        <v>12</v>
      </c>
      <c r="E1404" s="3">
        <v>0</v>
      </c>
      <c r="F1404" s="3">
        <v>0</v>
      </c>
      <c r="G1404" s="3">
        <f t="shared" ref="G1404:H1404" si="1368">(E1404/559)*100</f>
        <v>0</v>
      </c>
      <c r="H1404" s="3">
        <f t="shared" si="1368"/>
        <v>0</v>
      </c>
    </row>
    <row r="1405" spans="1:8" ht="14.25" customHeight="1" x14ac:dyDescent="0.3">
      <c r="A1405" s="4" t="s">
        <v>132</v>
      </c>
      <c r="B1405" s="4" t="s">
        <v>133</v>
      </c>
      <c r="C1405" s="5" t="s">
        <v>14</v>
      </c>
      <c r="D1405" s="3" t="s">
        <v>12</v>
      </c>
      <c r="E1405" s="3">
        <v>1</v>
      </c>
      <c r="F1405" s="3">
        <v>0</v>
      </c>
      <c r="G1405" s="3">
        <f t="shared" ref="G1405:H1405" si="1369">(E1405/559)*100</f>
        <v>0.17889087656529518</v>
      </c>
      <c r="H1405" s="3">
        <f t="shared" si="1369"/>
        <v>0</v>
      </c>
    </row>
    <row r="1406" spans="1:8" ht="14.25" customHeight="1" x14ac:dyDescent="0.3">
      <c r="A1406" s="4" t="s">
        <v>134</v>
      </c>
      <c r="B1406" s="4" t="s">
        <v>135</v>
      </c>
      <c r="C1406" s="5">
        <v>5</v>
      </c>
      <c r="D1406" s="3" t="s">
        <v>10</v>
      </c>
      <c r="E1406" s="3">
        <v>0</v>
      </c>
      <c r="F1406" s="3">
        <v>0</v>
      </c>
      <c r="G1406" s="3">
        <f t="shared" ref="G1406:H1406" si="1370">(E1406/507)*100</f>
        <v>0</v>
      </c>
      <c r="H1406" s="3">
        <f t="shared" si="1370"/>
        <v>0</v>
      </c>
    </row>
    <row r="1407" spans="1:8" ht="14.25" customHeight="1" x14ac:dyDescent="0.3">
      <c r="A1407" s="4" t="s">
        <v>134</v>
      </c>
      <c r="B1407" s="4" t="s">
        <v>135</v>
      </c>
      <c r="C1407" s="5">
        <v>10</v>
      </c>
      <c r="D1407" s="3" t="s">
        <v>10</v>
      </c>
      <c r="E1407" s="3">
        <v>1</v>
      </c>
      <c r="F1407" s="3">
        <v>0</v>
      </c>
      <c r="G1407" s="3">
        <f t="shared" ref="G1407:H1407" si="1371">(E1407/507)*100</f>
        <v>0.19723865877712032</v>
      </c>
      <c r="H1407" s="3">
        <f t="shared" si="1371"/>
        <v>0</v>
      </c>
    </row>
    <row r="1408" spans="1:8" ht="14.25" customHeight="1" x14ac:dyDescent="0.3">
      <c r="A1408" s="4" t="s">
        <v>134</v>
      </c>
      <c r="B1408" s="4" t="s">
        <v>135</v>
      </c>
      <c r="C1408" s="5">
        <v>15</v>
      </c>
      <c r="D1408" s="3" t="s">
        <v>10</v>
      </c>
      <c r="E1408" s="3">
        <v>10</v>
      </c>
      <c r="F1408" s="3">
        <v>1</v>
      </c>
      <c r="G1408" s="3">
        <f t="shared" ref="G1408:H1408" si="1372">(E1408/507)*100</f>
        <v>1.9723865877712032</v>
      </c>
      <c r="H1408" s="3">
        <f t="shared" si="1372"/>
        <v>0.19723865877712032</v>
      </c>
    </row>
    <row r="1409" spans="1:8" ht="14.25" customHeight="1" x14ac:dyDescent="0.3">
      <c r="A1409" s="4" t="s">
        <v>134</v>
      </c>
      <c r="B1409" s="4" t="s">
        <v>135</v>
      </c>
      <c r="C1409" s="5">
        <v>20</v>
      </c>
      <c r="D1409" s="3" t="s">
        <v>10</v>
      </c>
      <c r="E1409" s="3">
        <v>29</v>
      </c>
      <c r="F1409" s="3">
        <v>1</v>
      </c>
      <c r="G1409" s="3">
        <f t="shared" ref="G1409:H1409" si="1373">(E1409/507)*100</f>
        <v>5.7199211045364891</v>
      </c>
      <c r="H1409" s="3">
        <f t="shared" si="1373"/>
        <v>0.19723865877712032</v>
      </c>
    </row>
    <row r="1410" spans="1:8" ht="14.25" customHeight="1" x14ac:dyDescent="0.3">
      <c r="A1410" s="4" t="s">
        <v>134</v>
      </c>
      <c r="B1410" s="4" t="s">
        <v>135</v>
      </c>
      <c r="C1410" s="5">
        <v>25</v>
      </c>
      <c r="D1410" s="3" t="s">
        <v>10</v>
      </c>
      <c r="E1410" s="3">
        <v>66</v>
      </c>
      <c r="F1410" s="3">
        <v>6</v>
      </c>
      <c r="G1410" s="3">
        <f t="shared" ref="G1410:H1410" si="1374">(E1410/507)*100</f>
        <v>13.017751479289942</v>
      </c>
      <c r="H1410" s="3">
        <f t="shared" si="1374"/>
        <v>1.1834319526627219</v>
      </c>
    </row>
    <row r="1411" spans="1:8" ht="14.25" customHeight="1" x14ac:dyDescent="0.3">
      <c r="A1411" s="4" t="s">
        <v>134</v>
      </c>
      <c r="B1411" s="4" t="s">
        <v>135</v>
      </c>
      <c r="C1411" s="5">
        <v>30</v>
      </c>
      <c r="D1411" s="3" t="s">
        <v>10</v>
      </c>
      <c r="E1411" s="3">
        <v>96</v>
      </c>
      <c r="F1411" s="3">
        <v>3</v>
      </c>
      <c r="G1411" s="3">
        <f t="shared" ref="G1411:H1411" si="1375">(E1411/507)*100</f>
        <v>18.934911242603551</v>
      </c>
      <c r="H1411" s="3">
        <f t="shared" si="1375"/>
        <v>0.59171597633136097</v>
      </c>
    </row>
    <row r="1412" spans="1:8" ht="14.25" customHeight="1" x14ac:dyDescent="0.3">
      <c r="A1412" s="4" t="s">
        <v>134</v>
      </c>
      <c r="B1412" s="4" t="s">
        <v>135</v>
      </c>
      <c r="C1412" s="5">
        <v>35</v>
      </c>
      <c r="D1412" s="3" t="s">
        <v>10</v>
      </c>
      <c r="E1412" s="3">
        <v>70</v>
      </c>
      <c r="F1412" s="3">
        <v>3</v>
      </c>
      <c r="G1412" s="3">
        <f t="shared" ref="G1412:H1412" si="1376">(E1412/507)*100</f>
        <v>13.806706114398423</v>
      </c>
      <c r="H1412" s="3">
        <f t="shared" si="1376"/>
        <v>0.59171597633136097</v>
      </c>
    </row>
    <row r="1413" spans="1:8" ht="14.25" customHeight="1" x14ac:dyDescent="0.3">
      <c r="A1413" s="4" t="s">
        <v>134</v>
      </c>
      <c r="B1413" s="4" t="s">
        <v>135</v>
      </c>
      <c r="C1413" s="5">
        <v>40</v>
      </c>
      <c r="D1413" s="3" t="s">
        <v>11</v>
      </c>
      <c r="E1413" s="3">
        <v>34</v>
      </c>
      <c r="F1413" s="3">
        <v>0</v>
      </c>
      <c r="G1413" s="3">
        <f t="shared" ref="G1413:H1413" si="1377">(E1413/507)*100</f>
        <v>6.7061143984220903</v>
      </c>
      <c r="H1413" s="3">
        <f t="shared" si="1377"/>
        <v>0</v>
      </c>
    </row>
    <row r="1414" spans="1:8" ht="14.25" customHeight="1" x14ac:dyDescent="0.3">
      <c r="A1414" s="4" t="s">
        <v>134</v>
      </c>
      <c r="B1414" s="4" t="s">
        <v>135</v>
      </c>
      <c r="C1414" s="5">
        <v>45</v>
      </c>
      <c r="D1414" s="3" t="s">
        <v>11</v>
      </c>
      <c r="E1414" s="3">
        <v>10</v>
      </c>
      <c r="F1414" s="3">
        <v>0</v>
      </c>
      <c r="G1414" s="3">
        <f t="shared" ref="G1414:H1414" si="1378">(E1414/507)*100</f>
        <v>1.9723865877712032</v>
      </c>
      <c r="H1414" s="3">
        <f t="shared" si="1378"/>
        <v>0</v>
      </c>
    </row>
    <row r="1415" spans="1:8" ht="14.25" customHeight="1" x14ac:dyDescent="0.3">
      <c r="A1415" s="4" t="s">
        <v>134</v>
      </c>
      <c r="B1415" s="4" t="s">
        <v>135</v>
      </c>
      <c r="C1415" s="5">
        <v>50</v>
      </c>
      <c r="D1415" s="3" t="s">
        <v>11</v>
      </c>
      <c r="E1415" s="3">
        <v>2</v>
      </c>
      <c r="F1415" s="3">
        <v>0</v>
      </c>
      <c r="G1415" s="3">
        <f t="shared" ref="G1415:H1415" si="1379">(E1415/507)*100</f>
        <v>0.39447731755424065</v>
      </c>
      <c r="H1415" s="3">
        <f t="shared" si="1379"/>
        <v>0</v>
      </c>
    </row>
    <row r="1416" spans="1:8" ht="14.25" customHeight="1" x14ac:dyDescent="0.3">
      <c r="A1416" s="4" t="s">
        <v>134</v>
      </c>
      <c r="B1416" s="4" t="s">
        <v>135</v>
      </c>
      <c r="C1416" s="5">
        <v>55</v>
      </c>
      <c r="D1416" s="3" t="s">
        <v>11</v>
      </c>
      <c r="E1416" s="3">
        <v>7</v>
      </c>
      <c r="F1416" s="3">
        <v>1</v>
      </c>
      <c r="G1416" s="3">
        <f t="shared" ref="G1416:H1416" si="1380">(E1416/507)*100</f>
        <v>1.3806706114398422</v>
      </c>
      <c r="H1416" s="3">
        <f t="shared" si="1380"/>
        <v>0.19723865877712032</v>
      </c>
    </row>
    <row r="1417" spans="1:8" ht="14.25" customHeight="1" x14ac:dyDescent="0.3">
      <c r="A1417" s="4" t="s">
        <v>134</v>
      </c>
      <c r="B1417" s="4" t="s">
        <v>135</v>
      </c>
      <c r="C1417" s="5">
        <v>60</v>
      </c>
      <c r="D1417" s="3" t="s">
        <v>11</v>
      </c>
      <c r="E1417" s="3">
        <v>11</v>
      </c>
      <c r="F1417" s="3">
        <v>0</v>
      </c>
      <c r="G1417" s="3">
        <f t="shared" ref="G1417:H1417" si="1381">(E1417/507)*100</f>
        <v>2.1696252465483234</v>
      </c>
      <c r="H1417" s="3">
        <f t="shared" si="1381"/>
        <v>0</v>
      </c>
    </row>
    <row r="1418" spans="1:8" ht="14.25" customHeight="1" x14ac:dyDescent="0.3">
      <c r="A1418" s="4" t="s">
        <v>134</v>
      </c>
      <c r="B1418" s="4" t="s">
        <v>135</v>
      </c>
      <c r="C1418" s="5">
        <v>65</v>
      </c>
      <c r="D1418" s="3" t="s">
        <v>11</v>
      </c>
      <c r="E1418" s="3">
        <v>11</v>
      </c>
      <c r="F1418" s="3">
        <v>0</v>
      </c>
      <c r="G1418" s="3">
        <f t="shared" ref="G1418:H1418" si="1382">(E1418/507)*100</f>
        <v>2.1696252465483234</v>
      </c>
      <c r="H1418" s="3">
        <f t="shared" si="1382"/>
        <v>0</v>
      </c>
    </row>
    <row r="1419" spans="1:8" ht="14.25" customHeight="1" x14ac:dyDescent="0.3">
      <c r="A1419" s="4" t="s">
        <v>134</v>
      </c>
      <c r="B1419" s="4" t="s">
        <v>135</v>
      </c>
      <c r="C1419" s="5">
        <v>70</v>
      </c>
      <c r="D1419" s="3" t="s">
        <v>11</v>
      </c>
      <c r="E1419" s="3">
        <v>13</v>
      </c>
      <c r="F1419" s="3">
        <v>2</v>
      </c>
      <c r="G1419" s="3">
        <f t="shared" ref="G1419:H1419" si="1383">(E1419/507)*100</f>
        <v>2.5641025641025639</v>
      </c>
      <c r="H1419" s="3">
        <f t="shared" si="1383"/>
        <v>0.39447731755424065</v>
      </c>
    </row>
    <row r="1420" spans="1:8" ht="14.25" customHeight="1" x14ac:dyDescent="0.3">
      <c r="A1420" s="4" t="s">
        <v>134</v>
      </c>
      <c r="B1420" s="4" t="s">
        <v>135</v>
      </c>
      <c r="C1420" s="5">
        <v>75</v>
      </c>
      <c r="D1420" s="3" t="s">
        <v>11</v>
      </c>
      <c r="E1420" s="3">
        <v>26</v>
      </c>
      <c r="F1420" s="3">
        <v>1</v>
      </c>
      <c r="G1420" s="3">
        <f t="shared" ref="G1420:H1420" si="1384">(E1420/507)*100</f>
        <v>5.1282051282051277</v>
      </c>
      <c r="H1420" s="3">
        <f t="shared" si="1384"/>
        <v>0.19723865877712032</v>
      </c>
    </row>
    <row r="1421" spans="1:8" ht="14.25" customHeight="1" x14ac:dyDescent="0.3">
      <c r="A1421" s="4" t="s">
        <v>134</v>
      </c>
      <c r="B1421" s="4" t="s">
        <v>135</v>
      </c>
      <c r="C1421" s="5">
        <v>80</v>
      </c>
      <c r="D1421" s="3" t="s">
        <v>12</v>
      </c>
      <c r="E1421" s="3">
        <v>19</v>
      </c>
      <c r="F1421" s="3">
        <v>2</v>
      </c>
      <c r="G1421" s="3">
        <f t="shared" ref="G1421:H1421" si="1385">(E1421/507)*100</f>
        <v>3.7475345167652856</v>
      </c>
      <c r="H1421" s="3">
        <f t="shared" si="1385"/>
        <v>0.39447731755424065</v>
      </c>
    </row>
    <row r="1422" spans="1:8" ht="14.25" customHeight="1" x14ac:dyDescent="0.3">
      <c r="A1422" s="4" t="s">
        <v>134</v>
      </c>
      <c r="B1422" s="4" t="s">
        <v>135</v>
      </c>
      <c r="C1422" s="5">
        <v>85</v>
      </c>
      <c r="D1422" s="3" t="s">
        <v>12</v>
      </c>
      <c r="E1422" s="3">
        <v>14</v>
      </c>
      <c r="F1422" s="3">
        <v>4</v>
      </c>
      <c r="G1422" s="3">
        <f t="shared" ref="G1422:H1422" si="1386">(E1422/507)*100</f>
        <v>2.7613412228796843</v>
      </c>
      <c r="H1422" s="3">
        <f t="shared" si="1386"/>
        <v>0.78895463510848129</v>
      </c>
    </row>
    <row r="1423" spans="1:8" ht="14.25" customHeight="1" x14ac:dyDescent="0.3">
      <c r="A1423" s="4" t="s">
        <v>134</v>
      </c>
      <c r="B1423" s="4" t="s">
        <v>135</v>
      </c>
      <c r="C1423" s="5">
        <v>90</v>
      </c>
      <c r="D1423" s="3" t="s">
        <v>12</v>
      </c>
      <c r="E1423" s="3">
        <v>18</v>
      </c>
      <c r="F1423" s="3">
        <v>2</v>
      </c>
      <c r="G1423" s="3">
        <f t="shared" ref="G1423:H1423" si="1387">(E1423/507)*100</f>
        <v>3.5502958579881656</v>
      </c>
      <c r="H1423" s="3">
        <f t="shared" si="1387"/>
        <v>0.39447731755424065</v>
      </c>
    </row>
    <row r="1424" spans="1:8" ht="14.25" customHeight="1" x14ac:dyDescent="0.3">
      <c r="A1424" s="4" t="s">
        <v>134</v>
      </c>
      <c r="B1424" s="4" t="s">
        <v>135</v>
      </c>
      <c r="C1424" s="5">
        <v>95</v>
      </c>
      <c r="D1424" s="3" t="s">
        <v>12</v>
      </c>
      <c r="E1424" s="3">
        <v>12</v>
      </c>
      <c r="F1424" s="3">
        <v>2</v>
      </c>
      <c r="G1424" s="3">
        <f t="shared" ref="G1424:H1424" si="1388">(E1424/507)*100</f>
        <v>2.3668639053254439</v>
      </c>
      <c r="H1424" s="3">
        <f t="shared" si="1388"/>
        <v>0.39447731755424065</v>
      </c>
    </row>
    <row r="1425" spans="1:8" ht="14.25" customHeight="1" x14ac:dyDescent="0.3">
      <c r="A1425" s="4" t="s">
        <v>134</v>
      </c>
      <c r="B1425" s="4" t="s">
        <v>135</v>
      </c>
      <c r="C1425" s="5">
        <v>100</v>
      </c>
      <c r="D1425" s="3" t="s">
        <v>12</v>
      </c>
      <c r="E1425" s="3">
        <v>12</v>
      </c>
      <c r="F1425" s="3">
        <v>1</v>
      </c>
      <c r="G1425" s="3">
        <f t="shared" ref="G1425:H1425" si="1389">(E1425/507)*100</f>
        <v>2.3668639053254439</v>
      </c>
      <c r="H1425" s="3">
        <f t="shared" si="1389"/>
        <v>0.19723865877712032</v>
      </c>
    </row>
    <row r="1426" spans="1:8" ht="14.25" customHeight="1" x14ac:dyDescent="0.3">
      <c r="A1426" s="4" t="s">
        <v>134</v>
      </c>
      <c r="B1426" s="4" t="s">
        <v>135</v>
      </c>
      <c r="C1426" s="5">
        <v>105</v>
      </c>
      <c r="D1426" s="3" t="s">
        <v>12</v>
      </c>
      <c r="E1426" s="3">
        <v>8</v>
      </c>
      <c r="F1426" s="3">
        <v>1</v>
      </c>
      <c r="G1426" s="3">
        <f t="shared" ref="G1426:H1426" si="1390">(E1426/507)*100</f>
        <v>1.5779092702169626</v>
      </c>
      <c r="H1426" s="3">
        <f t="shared" si="1390"/>
        <v>0.19723865877712032</v>
      </c>
    </row>
    <row r="1427" spans="1:8" ht="14.25" customHeight="1" x14ac:dyDescent="0.3">
      <c r="A1427" s="4" t="s">
        <v>134</v>
      </c>
      <c r="B1427" s="4" t="s">
        <v>135</v>
      </c>
      <c r="C1427" s="5">
        <v>110</v>
      </c>
      <c r="D1427" s="3" t="s">
        <v>12</v>
      </c>
      <c r="E1427" s="3">
        <v>4</v>
      </c>
      <c r="F1427" s="3">
        <v>0</v>
      </c>
      <c r="G1427" s="3">
        <f t="shared" ref="G1427:H1427" si="1391">(E1427/507)*100</f>
        <v>0.78895463510848129</v>
      </c>
      <c r="H1427" s="3">
        <f t="shared" si="1391"/>
        <v>0</v>
      </c>
    </row>
    <row r="1428" spans="1:8" ht="14.25" customHeight="1" x14ac:dyDescent="0.3">
      <c r="A1428" s="4" t="s">
        <v>134</v>
      </c>
      <c r="B1428" s="4" t="s">
        <v>135</v>
      </c>
      <c r="C1428" s="5">
        <v>115</v>
      </c>
      <c r="D1428" s="3" t="s">
        <v>12</v>
      </c>
      <c r="E1428" s="3">
        <v>3</v>
      </c>
      <c r="F1428" s="3">
        <v>0</v>
      </c>
      <c r="G1428" s="3">
        <f t="shared" ref="G1428:H1428" si="1392">(E1428/507)*100</f>
        <v>0.59171597633136097</v>
      </c>
      <c r="H1428" s="3">
        <f t="shared" si="1392"/>
        <v>0</v>
      </c>
    </row>
    <row r="1429" spans="1:8" ht="14.25" customHeight="1" x14ac:dyDescent="0.3">
      <c r="A1429" s="4" t="s">
        <v>134</v>
      </c>
      <c r="B1429" s="4" t="s">
        <v>135</v>
      </c>
      <c r="C1429" s="5">
        <v>120</v>
      </c>
      <c r="D1429" s="3" t="s">
        <v>12</v>
      </c>
      <c r="E1429" s="3">
        <v>0</v>
      </c>
      <c r="F1429" s="3">
        <v>0</v>
      </c>
      <c r="G1429" s="3">
        <f t="shared" ref="G1429:H1429" si="1393">(E1429/507)*100</f>
        <v>0</v>
      </c>
      <c r="H1429" s="3">
        <f t="shared" si="1393"/>
        <v>0</v>
      </c>
    </row>
    <row r="1430" spans="1:8" ht="14.25" customHeight="1" x14ac:dyDescent="0.3">
      <c r="A1430" s="4" t="s">
        <v>134</v>
      </c>
      <c r="B1430" s="4" t="s">
        <v>135</v>
      </c>
      <c r="C1430" s="5">
        <v>125</v>
      </c>
      <c r="D1430" s="3" t="s">
        <v>12</v>
      </c>
      <c r="E1430" s="3">
        <v>0</v>
      </c>
      <c r="F1430" s="3">
        <v>0</v>
      </c>
      <c r="G1430" s="3">
        <f t="shared" ref="G1430:H1430" si="1394">(E1430/507)*100</f>
        <v>0</v>
      </c>
      <c r="H1430" s="3">
        <f t="shared" si="1394"/>
        <v>0</v>
      </c>
    </row>
    <row r="1431" spans="1:8" ht="14.25" customHeight="1" x14ac:dyDescent="0.3">
      <c r="A1431" s="4" t="s">
        <v>134</v>
      </c>
      <c r="B1431" s="4" t="s">
        <v>135</v>
      </c>
      <c r="C1431" s="5">
        <v>130</v>
      </c>
      <c r="D1431" s="3" t="s">
        <v>12</v>
      </c>
      <c r="E1431" s="3">
        <v>0</v>
      </c>
      <c r="F1431" s="3">
        <v>0</v>
      </c>
      <c r="G1431" s="3">
        <f t="shared" ref="G1431:H1431" si="1395">(E1431/507)*100</f>
        <v>0</v>
      </c>
      <c r="H1431" s="3">
        <f t="shared" si="1395"/>
        <v>0</v>
      </c>
    </row>
    <row r="1432" spans="1:8" ht="14.25" customHeight="1" x14ac:dyDescent="0.3">
      <c r="A1432" s="4" t="s">
        <v>134</v>
      </c>
      <c r="B1432" s="4" t="s">
        <v>135</v>
      </c>
      <c r="C1432" s="5">
        <v>135</v>
      </c>
      <c r="D1432" s="3" t="s">
        <v>12</v>
      </c>
      <c r="E1432" s="3">
        <v>1</v>
      </c>
      <c r="F1432" s="3">
        <v>0</v>
      </c>
      <c r="G1432" s="3">
        <f t="shared" ref="G1432:H1432" si="1396">(E1432/507)*100</f>
        <v>0.19723865877712032</v>
      </c>
      <c r="H1432" s="3">
        <f t="shared" si="1396"/>
        <v>0</v>
      </c>
    </row>
    <row r="1433" spans="1:8" ht="14.25" customHeight="1" x14ac:dyDescent="0.3">
      <c r="A1433" s="4" t="s">
        <v>134</v>
      </c>
      <c r="B1433" s="4" t="s">
        <v>135</v>
      </c>
      <c r="C1433" s="5">
        <v>140</v>
      </c>
      <c r="D1433" s="3" t="s">
        <v>12</v>
      </c>
      <c r="E1433" s="3">
        <v>0</v>
      </c>
      <c r="F1433" s="3">
        <v>0</v>
      </c>
      <c r="G1433" s="3">
        <f t="shared" ref="G1433:H1433" si="1397">(E1433/507)*100</f>
        <v>0</v>
      </c>
      <c r="H1433" s="3">
        <f t="shared" si="1397"/>
        <v>0</v>
      </c>
    </row>
    <row r="1434" spans="1:8" ht="14.25" customHeight="1" x14ac:dyDescent="0.3">
      <c r="A1434" s="4" t="s">
        <v>134</v>
      </c>
      <c r="B1434" s="4" t="s">
        <v>135</v>
      </c>
      <c r="C1434" s="5">
        <v>145</v>
      </c>
      <c r="D1434" s="3" t="s">
        <v>12</v>
      </c>
      <c r="E1434" s="3">
        <v>0</v>
      </c>
      <c r="F1434" s="3">
        <v>0</v>
      </c>
      <c r="G1434" s="3">
        <f t="shared" ref="G1434:H1434" si="1398">(E1434/507)*100</f>
        <v>0</v>
      </c>
      <c r="H1434" s="3">
        <f t="shared" si="1398"/>
        <v>0</v>
      </c>
    </row>
    <row r="1435" spans="1:8" ht="14.25" customHeight="1" x14ac:dyDescent="0.3">
      <c r="A1435" s="4" t="s">
        <v>134</v>
      </c>
      <c r="B1435" s="4" t="s">
        <v>135</v>
      </c>
      <c r="C1435" s="5">
        <v>150</v>
      </c>
      <c r="D1435" s="3" t="s">
        <v>12</v>
      </c>
      <c r="E1435" s="3">
        <v>0</v>
      </c>
      <c r="F1435" s="3">
        <v>0</v>
      </c>
      <c r="G1435" s="3">
        <f t="shared" ref="G1435:H1435" si="1399">(E1435/507)*100</f>
        <v>0</v>
      </c>
      <c r="H1435" s="3">
        <f t="shared" si="1399"/>
        <v>0</v>
      </c>
    </row>
    <row r="1436" spans="1:8" ht="14.25" customHeight="1" x14ac:dyDescent="0.3">
      <c r="A1436" s="4" t="s">
        <v>134</v>
      </c>
      <c r="B1436" s="4" t="s">
        <v>135</v>
      </c>
      <c r="C1436" s="5">
        <v>155</v>
      </c>
      <c r="D1436" s="3" t="s">
        <v>12</v>
      </c>
      <c r="E1436" s="3">
        <v>0</v>
      </c>
      <c r="F1436" s="3">
        <v>0</v>
      </c>
      <c r="G1436" s="3">
        <f t="shared" ref="G1436:H1436" si="1400">(E1436/507)*100</f>
        <v>0</v>
      </c>
      <c r="H1436" s="3">
        <f t="shared" si="1400"/>
        <v>0</v>
      </c>
    </row>
    <row r="1437" spans="1:8" ht="14.25" customHeight="1" x14ac:dyDescent="0.3">
      <c r="A1437" s="4" t="s">
        <v>134</v>
      </c>
      <c r="B1437" s="4" t="s">
        <v>135</v>
      </c>
      <c r="C1437" s="5">
        <v>160</v>
      </c>
      <c r="D1437" s="3" t="s">
        <v>12</v>
      </c>
      <c r="E1437" s="3">
        <v>0</v>
      </c>
      <c r="F1437" s="3">
        <v>0</v>
      </c>
      <c r="G1437" s="3">
        <f t="shared" ref="G1437:H1437" si="1401">(E1437/507)*100</f>
        <v>0</v>
      </c>
      <c r="H1437" s="3">
        <f t="shared" si="1401"/>
        <v>0</v>
      </c>
    </row>
    <row r="1438" spans="1:8" ht="14.25" customHeight="1" x14ac:dyDescent="0.3">
      <c r="A1438" s="4" t="s">
        <v>134</v>
      </c>
      <c r="B1438" s="4" t="s">
        <v>135</v>
      </c>
      <c r="C1438" s="5">
        <v>165</v>
      </c>
      <c r="D1438" s="3" t="s">
        <v>12</v>
      </c>
      <c r="E1438" s="3">
        <v>0</v>
      </c>
      <c r="F1438" s="3">
        <v>0</v>
      </c>
      <c r="G1438" s="3">
        <f t="shared" ref="G1438:H1438" si="1402">(E1438/507)*100</f>
        <v>0</v>
      </c>
      <c r="H1438" s="3">
        <f t="shared" si="1402"/>
        <v>0</v>
      </c>
    </row>
    <row r="1439" spans="1:8" ht="14.25" customHeight="1" x14ac:dyDescent="0.3">
      <c r="A1439" s="4" t="s">
        <v>134</v>
      </c>
      <c r="B1439" s="4" t="s">
        <v>135</v>
      </c>
      <c r="C1439" s="5">
        <v>170</v>
      </c>
      <c r="D1439" s="3" t="s">
        <v>12</v>
      </c>
      <c r="E1439" s="3">
        <v>0</v>
      </c>
      <c r="F1439" s="3">
        <v>0</v>
      </c>
      <c r="G1439" s="3">
        <f t="shared" ref="G1439:H1439" si="1403">(E1439/507)*100</f>
        <v>0</v>
      </c>
      <c r="H1439" s="3">
        <f t="shared" si="1403"/>
        <v>0</v>
      </c>
    </row>
    <row r="1440" spans="1:8" ht="14.25" customHeight="1" x14ac:dyDescent="0.3">
      <c r="A1440" s="4" t="s">
        <v>134</v>
      </c>
      <c r="B1440" s="4" t="s">
        <v>135</v>
      </c>
      <c r="C1440" s="5">
        <v>175</v>
      </c>
      <c r="D1440" s="3" t="s">
        <v>12</v>
      </c>
      <c r="E1440" s="3">
        <v>0</v>
      </c>
      <c r="F1440" s="3">
        <v>0</v>
      </c>
      <c r="G1440" s="3">
        <f t="shared" ref="G1440:H1440" si="1404">(E1440/507)*100</f>
        <v>0</v>
      </c>
      <c r="H1440" s="3">
        <f t="shared" si="1404"/>
        <v>0</v>
      </c>
    </row>
    <row r="1441" spans="1:8" ht="14.25" customHeight="1" x14ac:dyDescent="0.3">
      <c r="A1441" s="4" t="s">
        <v>134</v>
      </c>
      <c r="B1441" s="4" t="s">
        <v>135</v>
      </c>
      <c r="C1441" s="5" t="s">
        <v>14</v>
      </c>
      <c r="D1441" s="3" t="s">
        <v>12</v>
      </c>
      <c r="E1441" s="3">
        <v>0</v>
      </c>
      <c r="F1441" s="3">
        <v>0</v>
      </c>
      <c r="G1441" s="3">
        <f t="shared" ref="G1441:H1441" si="1405">(E1441/507)*100</f>
        <v>0</v>
      </c>
      <c r="H1441" s="3">
        <f t="shared" si="1405"/>
        <v>0</v>
      </c>
    </row>
    <row r="1442" spans="1:8" ht="14.25" customHeight="1" x14ac:dyDescent="0.3">
      <c r="A1442" s="4" t="s">
        <v>136</v>
      </c>
      <c r="B1442" s="4" t="s">
        <v>137</v>
      </c>
      <c r="C1442" s="5">
        <v>5</v>
      </c>
      <c r="D1442" s="3" t="s">
        <v>10</v>
      </c>
      <c r="E1442" s="3">
        <v>0</v>
      </c>
      <c r="F1442" s="3">
        <v>0</v>
      </c>
      <c r="G1442" s="3">
        <f t="shared" ref="G1442:H1442" si="1406">(E1442/262)*100</f>
        <v>0</v>
      </c>
      <c r="H1442" s="3">
        <f t="shared" si="1406"/>
        <v>0</v>
      </c>
    </row>
    <row r="1443" spans="1:8" ht="14.25" customHeight="1" x14ac:dyDescent="0.3">
      <c r="A1443" s="4" t="s">
        <v>136</v>
      </c>
      <c r="B1443" s="4" t="s">
        <v>137</v>
      </c>
      <c r="C1443" s="5">
        <v>10</v>
      </c>
      <c r="D1443" s="3" t="s">
        <v>10</v>
      </c>
      <c r="E1443" s="3">
        <v>0</v>
      </c>
      <c r="F1443" s="3">
        <v>0</v>
      </c>
      <c r="G1443" s="3">
        <f t="shared" ref="G1443:H1443" si="1407">(E1443/262)*100</f>
        <v>0</v>
      </c>
      <c r="H1443" s="3">
        <f t="shared" si="1407"/>
        <v>0</v>
      </c>
    </row>
    <row r="1444" spans="1:8" ht="14.25" customHeight="1" x14ac:dyDescent="0.3">
      <c r="A1444" s="4" t="s">
        <v>136</v>
      </c>
      <c r="B1444" s="4" t="s">
        <v>137</v>
      </c>
      <c r="C1444" s="5">
        <v>15</v>
      </c>
      <c r="D1444" s="3" t="s">
        <v>10</v>
      </c>
      <c r="E1444" s="3">
        <v>1</v>
      </c>
      <c r="F1444" s="3">
        <v>0</v>
      </c>
      <c r="G1444" s="3">
        <f t="shared" ref="G1444:H1444" si="1408">(E1444/262)*100</f>
        <v>0.38167938931297707</v>
      </c>
      <c r="H1444" s="3">
        <f t="shared" si="1408"/>
        <v>0</v>
      </c>
    </row>
    <row r="1445" spans="1:8" ht="14.25" customHeight="1" x14ac:dyDescent="0.3">
      <c r="A1445" s="4" t="s">
        <v>136</v>
      </c>
      <c r="B1445" s="4" t="s">
        <v>137</v>
      </c>
      <c r="C1445" s="5">
        <v>20</v>
      </c>
      <c r="D1445" s="3" t="s">
        <v>10</v>
      </c>
      <c r="E1445" s="3">
        <v>13</v>
      </c>
      <c r="F1445" s="3">
        <v>0</v>
      </c>
      <c r="G1445" s="3">
        <f t="shared" ref="G1445:H1445" si="1409">(E1445/262)*100</f>
        <v>4.9618320610687023</v>
      </c>
      <c r="H1445" s="3">
        <f t="shared" si="1409"/>
        <v>0</v>
      </c>
    </row>
    <row r="1446" spans="1:8" ht="14.25" customHeight="1" x14ac:dyDescent="0.3">
      <c r="A1446" s="4" t="s">
        <v>136</v>
      </c>
      <c r="B1446" s="4" t="s">
        <v>137</v>
      </c>
      <c r="C1446" s="5">
        <v>25</v>
      </c>
      <c r="D1446" s="3" t="s">
        <v>10</v>
      </c>
      <c r="E1446" s="3">
        <v>30</v>
      </c>
      <c r="F1446" s="3">
        <v>1</v>
      </c>
      <c r="G1446" s="3">
        <f t="shared" ref="G1446:H1446" si="1410">(E1446/262)*100</f>
        <v>11.450381679389313</v>
      </c>
      <c r="H1446" s="3">
        <f t="shared" si="1410"/>
        <v>0.38167938931297707</v>
      </c>
    </row>
    <row r="1447" spans="1:8" ht="14.25" customHeight="1" x14ac:dyDescent="0.3">
      <c r="A1447" s="4" t="s">
        <v>136</v>
      </c>
      <c r="B1447" s="4" t="s">
        <v>137</v>
      </c>
      <c r="C1447" s="5">
        <v>30</v>
      </c>
      <c r="D1447" s="3" t="s">
        <v>10</v>
      </c>
      <c r="E1447" s="3">
        <v>36</v>
      </c>
      <c r="F1447" s="3">
        <v>2</v>
      </c>
      <c r="G1447" s="3">
        <f t="shared" ref="G1447:H1447" si="1411">(E1447/262)*100</f>
        <v>13.740458015267176</v>
      </c>
      <c r="H1447" s="3">
        <f t="shared" si="1411"/>
        <v>0.76335877862595414</v>
      </c>
    </row>
    <row r="1448" spans="1:8" ht="14.25" customHeight="1" x14ac:dyDescent="0.3">
      <c r="A1448" s="4" t="s">
        <v>136</v>
      </c>
      <c r="B1448" s="4" t="s">
        <v>137</v>
      </c>
      <c r="C1448" s="5">
        <v>35</v>
      </c>
      <c r="D1448" s="3" t="s">
        <v>10</v>
      </c>
      <c r="E1448" s="3">
        <v>32</v>
      </c>
      <c r="F1448" s="3">
        <v>0</v>
      </c>
      <c r="G1448" s="3">
        <f t="shared" ref="G1448:H1448" si="1412">(E1448/262)*100</f>
        <v>12.213740458015266</v>
      </c>
      <c r="H1448" s="3">
        <f t="shared" si="1412"/>
        <v>0</v>
      </c>
    </row>
    <row r="1449" spans="1:8" ht="14.25" customHeight="1" x14ac:dyDescent="0.3">
      <c r="A1449" s="4" t="s">
        <v>136</v>
      </c>
      <c r="B1449" s="4" t="s">
        <v>137</v>
      </c>
      <c r="C1449" s="5">
        <v>40</v>
      </c>
      <c r="D1449" s="3" t="s">
        <v>11</v>
      </c>
      <c r="E1449" s="3">
        <v>14</v>
      </c>
      <c r="F1449" s="3">
        <v>0</v>
      </c>
      <c r="G1449" s="3">
        <f t="shared" ref="G1449:H1449" si="1413">(E1449/262)*100</f>
        <v>5.343511450381679</v>
      </c>
      <c r="H1449" s="3">
        <f t="shared" si="1413"/>
        <v>0</v>
      </c>
    </row>
    <row r="1450" spans="1:8" ht="14.25" customHeight="1" x14ac:dyDescent="0.3">
      <c r="A1450" s="4" t="s">
        <v>136</v>
      </c>
      <c r="B1450" s="4" t="s">
        <v>137</v>
      </c>
      <c r="C1450" s="5">
        <v>45</v>
      </c>
      <c r="D1450" s="3" t="s">
        <v>11</v>
      </c>
      <c r="E1450" s="3">
        <v>1</v>
      </c>
      <c r="F1450" s="3">
        <v>0</v>
      </c>
      <c r="G1450" s="3">
        <f t="shared" ref="G1450:H1450" si="1414">(E1450/262)*100</f>
        <v>0.38167938931297707</v>
      </c>
      <c r="H1450" s="3">
        <f t="shared" si="1414"/>
        <v>0</v>
      </c>
    </row>
    <row r="1451" spans="1:8" ht="14.25" customHeight="1" x14ac:dyDescent="0.3">
      <c r="A1451" s="4" t="s">
        <v>136</v>
      </c>
      <c r="B1451" s="4" t="s">
        <v>137</v>
      </c>
      <c r="C1451" s="5">
        <v>50</v>
      </c>
      <c r="D1451" s="3" t="s">
        <v>11</v>
      </c>
      <c r="E1451" s="3">
        <v>1</v>
      </c>
      <c r="F1451" s="3">
        <v>0</v>
      </c>
      <c r="G1451" s="3">
        <f t="shared" ref="G1451:H1451" si="1415">(E1451/262)*100</f>
        <v>0.38167938931297707</v>
      </c>
      <c r="H1451" s="3">
        <f t="shared" si="1415"/>
        <v>0</v>
      </c>
    </row>
    <row r="1452" spans="1:8" ht="14.25" customHeight="1" x14ac:dyDescent="0.3">
      <c r="A1452" s="4" t="s">
        <v>136</v>
      </c>
      <c r="B1452" s="4" t="s">
        <v>137</v>
      </c>
      <c r="C1452" s="5">
        <v>55</v>
      </c>
      <c r="D1452" s="3" t="s">
        <v>11</v>
      </c>
      <c r="E1452" s="3">
        <v>1</v>
      </c>
      <c r="F1452" s="3">
        <v>0</v>
      </c>
      <c r="G1452" s="3">
        <f t="shared" ref="G1452:H1452" si="1416">(E1452/262)*100</f>
        <v>0.38167938931297707</v>
      </c>
      <c r="H1452" s="3">
        <f t="shared" si="1416"/>
        <v>0</v>
      </c>
    </row>
    <row r="1453" spans="1:8" ht="14.25" customHeight="1" x14ac:dyDescent="0.3">
      <c r="A1453" s="4" t="s">
        <v>136</v>
      </c>
      <c r="B1453" s="4" t="s">
        <v>137</v>
      </c>
      <c r="C1453" s="5">
        <v>60</v>
      </c>
      <c r="D1453" s="3" t="s">
        <v>11</v>
      </c>
      <c r="E1453" s="3">
        <v>1</v>
      </c>
      <c r="F1453" s="3">
        <v>0</v>
      </c>
      <c r="G1453" s="3">
        <f t="shared" ref="G1453:H1453" si="1417">(E1453/262)*100</f>
        <v>0.38167938931297707</v>
      </c>
      <c r="H1453" s="3">
        <f t="shared" si="1417"/>
        <v>0</v>
      </c>
    </row>
    <row r="1454" spans="1:8" ht="14.25" customHeight="1" x14ac:dyDescent="0.3">
      <c r="A1454" s="4" t="s">
        <v>136</v>
      </c>
      <c r="B1454" s="4" t="s">
        <v>137</v>
      </c>
      <c r="C1454" s="5">
        <v>65</v>
      </c>
      <c r="D1454" s="3" t="s">
        <v>11</v>
      </c>
      <c r="E1454" s="3">
        <v>1</v>
      </c>
      <c r="F1454" s="3">
        <v>0</v>
      </c>
      <c r="G1454" s="3">
        <f t="shared" ref="G1454:H1454" si="1418">(E1454/262)*100</f>
        <v>0.38167938931297707</v>
      </c>
      <c r="H1454" s="3">
        <f t="shared" si="1418"/>
        <v>0</v>
      </c>
    </row>
    <row r="1455" spans="1:8" ht="14.25" customHeight="1" x14ac:dyDescent="0.3">
      <c r="A1455" s="4" t="s">
        <v>136</v>
      </c>
      <c r="B1455" s="4" t="s">
        <v>137</v>
      </c>
      <c r="C1455" s="5">
        <v>70</v>
      </c>
      <c r="D1455" s="3" t="s">
        <v>11</v>
      </c>
      <c r="E1455" s="3">
        <v>7</v>
      </c>
      <c r="F1455" s="3">
        <v>2</v>
      </c>
      <c r="G1455" s="3">
        <f t="shared" ref="G1455:H1455" si="1419">(E1455/262)*100</f>
        <v>2.6717557251908395</v>
      </c>
      <c r="H1455" s="3">
        <f t="shared" si="1419"/>
        <v>0.76335877862595414</v>
      </c>
    </row>
    <row r="1456" spans="1:8" ht="14.25" customHeight="1" x14ac:dyDescent="0.3">
      <c r="A1456" s="4" t="s">
        <v>136</v>
      </c>
      <c r="B1456" s="4" t="s">
        <v>137</v>
      </c>
      <c r="C1456" s="5">
        <v>75</v>
      </c>
      <c r="D1456" s="3" t="s">
        <v>11</v>
      </c>
      <c r="E1456" s="3">
        <v>7</v>
      </c>
      <c r="F1456" s="3">
        <v>0</v>
      </c>
      <c r="G1456" s="3">
        <f t="shared" ref="G1456:H1456" si="1420">(E1456/262)*100</f>
        <v>2.6717557251908395</v>
      </c>
      <c r="H1456" s="3">
        <f t="shared" si="1420"/>
        <v>0</v>
      </c>
    </row>
    <row r="1457" spans="1:8" ht="14.25" customHeight="1" x14ac:dyDescent="0.3">
      <c r="A1457" s="4" t="s">
        <v>136</v>
      </c>
      <c r="B1457" s="4" t="s">
        <v>137</v>
      </c>
      <c r="C1457" s="5">
        <v>80</v>
      </c>
      <c r="D1457" s="3" t="s">
        <v>12</v>
      </c>
      <c r="E1457" s="3">
        <v>14</v>
      </c>
      <c r="F1457" s="3">
        <v>0</v>
      </c>
      <c r="G1457" s="3">
        <f t="shared" ref="G1457:H1457" si="1421">(E1457/262)*100</f>
        <v>5.343511450381679</v>
      </c>
      <c r="H1457" s="3">
        <f t="shared" si="1421"/>
        <v>0</v>
      </c>
    </row>
    <row r="1458" spans="1:8" ht="14.25" customHeight="1" x14ac:dyDescent="0.3">
      <c r="A1458" s="4" t="s">
        <v>136</v>
      </c>
      <c r="B1458" s="4" t="s">
        <v>137</v>
      </c>
      <c r="C1458" s="5">
        <v>85</v>
      </c>
      <c r="D1458" s="3" t="s">
        <v>12</v>
      </c>
      <c r="E1458" s="3">
        <v>23</v>
      </c>
      <c r="F1458" s="3">
        <v>1</v>
      </c>
      <c r="G1458" s="3">
        <f t="shared" ref="G1458:H1458" si="1422">(E1458/262)*100</f>
        <v>8.778625954198473</v>
      </c>
      <c r="H1458" s="3">
        <f t="shared" si="1422"/>
        <v>0.38167938931297707</v>
      </c>
    </row>
    <row r="1459" spans="1:8" ht="14.25" customHeight="1" x14ac:dyDescent="0.3">
      <c r="A1459" s="4" t="s">
        <v>136</v>
      </c>
      <c r="B1459" s="4" t="s">
        <v>137</v>
      </c>
      <c r="C1459" s="5">
        <v>90</v>
      </c>
      <c r="D1459" s="3" t="s">
        <v>12</v>
      </c>
      <c r="E1459" s="3">
        <v>16</v>
      </c>
      <c r="F1459" s="3">
        <v>1</v>
      </c>
      <c r="G1459" s="3">
        <f t="shared" ref="G1459:H1459" si="1423">(E1459/262)*100</f>
        <v>6.1068702290076331</v>
      </c>
      <c r="H1459" s="3">
        <f t="shared" si="1423"/>
        <v>0.38167938931297707</v>
      </c>
    </row>
    <row r="1460" spans="1:8" ht="14.25" customHeight="1" x14ac:dyDescent="0.3">
      <c r="A1460" s="4" t="s">
        <v>136</v>
      </c>
      <c r="B1460" s="4" t="s">
        <v>137</v>
      </c>
      <c r="C1460" s="5">
        <v>95</v>
      </c>
      <c r="D1460" s="3" t="s">
        <v>12</v>
      </c>
      <c r="E1460" s="3">
        <v>18</v>
      </c>
      <c r="F1460" s="3">
        <v>0</v>
      </c>
      <c r="G1460" s="3">
        <f t="shared" ref="G1460:H1460" si="1424">(E1460/262)*100</f>
        <v>6.8702290076335881</v>
      </c>
      <c r="H1460" s="3">
        <f t="shared" si="1424"/>
        <v>0</v>
      </c>
    </row>
    <row r="1461" spans="1:8" ht="14.25" customHeight="1" x14ac:dyDescent="0.3">
      <c r="A1461" s="4" t="s">
        <v>136</v>
      </c>
      <c r="B1461" s="4" t="s">
        <v>137</v>
      </c>
      <c r="C1461" s="5">
        <v>100</v>
      </c>
      <c r="D1461" s="3" t="s">
        <v>12</v>
      </c>
      <c r="E1461" s="3">
        <v>12</v>
      </c>
      <c r="F1461" s="3">
        <v>0</v>
      </c>
      <c r="G1461" s="3">
        <f t="shared" ref="G1461:H1461" si="1425">(E1461/262)*100</f>
        <v>4.5801526717557248</v>
      </c>
      <c r="H1461" s="3">
        <f t="shared" si="1425"/>
        <v>0</v>
      </c>
    </row>
    <row r="1462" spans="1:8" ht="14.25" customHeight="1" x14ac:dyDescent="0.3">
      <c r="A1462" s="4" t="s">
        <v>136</v>
      </c>
      <c r="B1462" s="4" t="s">
        <v>137</v>
      </c>
      <c r="C1462" s="5">
        <v>105</v>
      </c>
      <c r="D1462" s="3" t="s">
        <v>12</v>
      </c>
      <c r="E1462" s="3">
        <v>7</v>
      </c>
      <c r="F1462" s="3">
        <v>1</v>
      </c>
      <c r="G1462" s="3">
        <f t="shared" ref="G1462:H1462" si="1426">(E1462/262)*100</f>
        <v>2.6717557251908395</v>
      </c>
      <c r="H1462" s="3">
        <f t="shared" si="1426"/>
        <v>0.38167938931297707</v>
      </c>
    </row>
    <row r="1463" spans="1:8" ht="14.25" customHeight="1" x14ac:dyDescent="0.3">
      <c r="A1463" s="4" t="s">
        <v>136</v>
      </c>
      <c r="B1463" s="4" t="s">
        <v>137</v>
      </c>
      <c r="C1463" s="5">
        <v>110</v>
      </c>
      <c r="D1463" s="3" t="s">
        <v>12</v>
      </c>
      <c r="E1463" s="3">
        <v>7</v>
      </c>
      <c r="F1463" s="3">
        <v>1</v>
      </c>
      <c r="G1463" s="3">
        <f t="shared" ref="G1463:H1463" si="1427">(E1463/262)*100</f>
        <v>2.6717557251908395</v>
      </c>
      <c r="H1463" s="3">
        <f t="shared" si="1427"/>
        <v>0.38167938931297707</v>
      </c>
    </row>
    <row r="1464" spans="1:8" ht="14.25" customHeight="1" x14ac:dyDescent="0.3">
      <c r="A1464" s="4" t="s">
        <v>136</v>
      </c>
      <c r="B1464" s="4" t="s">
        <v>137</v>
      </c>
      <c r="C1464" s="5">
        <v>115</v>
      </c>
      <c r="D1464" s="3" t="s">
        <v>12</v>
      </c>
      <c r="E1464" s="3">
        <v>3</v>
      </c>
      <c r="F1464" s="3">
        <v>1</v>
      </c>
      <c r="G1464" s="3">
        <f t="shared" ref="G1464:H1464" si="1428">(E1464/262)*100</f>
        <v>1.1450381679389312</v>
      </c>
      <c r="H1464" s="3">
        <f t="shared" si="1428"/>
        <v>0.38167938931297707</v>
      </c>
    </row>
    <row r="1465" spans="1:8" ht="14.25" customHeight="1" x14ac:dyDescent="0.3">
      <c r="A1465" s="4" t="s">
        <v>136</v>
      </c>
      <c r="B1465" s="4" t="s">
        <v>137</v>
      </c>
      <c r="C1465" s="5">
        <v>120</v>
      </c>
      <c r="D1465" s="3" t="s">
        <v>12</v>
      </c>
      <c r="E1465" s="3">
        <v>4</v>
      </c>
      <c r="F1465" s="3">
        <v>0</v>
      </c>
      <c r="G1465" s="3">
        <f t="shared" ref="G1465:H1465" si="1429">(E1465/262)*100</f>
        <v>1.5267175572519083</v>
      </c>
      <c r="H1465" s="3">
        <f t="shared" si="1429"/>
        <v>0</v>
      </c>
    </row>
    <row r="1466" spans="1:8" ht="14.25" customHeight="1" x14ac:dyDescent="0.3">
      <c r="A1466" s="4" t="s">
        <v>136</v>
      </c>
      <c r="B1466" s="4" t="s">
        <v>137</v>
      </c>
      <c r="C1466" s="5">
        <v>125</v>
      </c>
      <c r="D1466" s="3" t="s">
        <v>12</v>
      </c>
      <c r="E1466" s="3">
        <v>1</v>
      </c>
      <c r="F1466" s="3">
        <v>0</v>
      </c>
      <c r="G1466" s="3">
        <f t="shared" ref="G1466:H1466" si="1430">(E1466/262)*100</f>
        <v>0.38167938931297707</v>
      </c>
      <c r="H1466" s="3">
        <f t="shared" si="1430"/>
        <v>0</v>
      </c>
    </row>
    <row r="1467" spans="1:8" ht="14.25" customHeight="1" x14ac:dyDescent="0.3">
      <c r="A1467" s="4" t="s">
        <v>136</v>
      </c>
      <c r="B1467" s="4" t="s">
        <v>137</v>
      </c>
      <c r="C1467" s="5">
        <v>130</v>
      </c>
      <c r="D1467" s="3" t="s">
        <v>12</v>
      </c>
      <c r="E1467" s="3">
        <v>0</v>
      </c>
      <c r="F1467" s="3">
        <v>0</v>
      </c>
      <c r="G1467" s="3">
        <f t="shared" ref="G1467:H1467" si="1431">(E1467/262)*100</f>
        <v>0</v>
      </c>
      <c r="H1467" s="3">
        <f t="shared" si="1431"/>
        <v>0</v>
      </c>
    </row>
    <row r="1468" spans="1:8" ht="14.25" customHeight="1" x14ac:dyDescent="0.3">
      <c r="A1468" s="4" t="s">
        <v>136</v>
      </c>
      <c r="B1468" s="4" t="s">
        <v>137</v>
      </c>
      <c r="C1468" s="5">
        <v>135</v>
      </c>
      <c r="D1468" s="3" t="s">
        <v>12</v>
      </c>
      <c r="E1468" s="3">
        <v>2</v>
      </c>
      <c r="F1468" s="3">
        <v>0</v>
      </c>
      <c r="G1468" s="3">
        <f t="shared" ref="G1468:H1468" si="1432">(E1468/262)*100</f>
        <v>0.76335877862595414</v>
      </c>
      <c r="H1468" s="3">
        <f t="shared" si="1432"/>
        <v>0</v>
      </c>
    </row>
    <row r="1469" spans="1:8" ht="14.25" customHeight="1" x14ac:dyDescent="0.3">
      <c r="A1469" s="4" t="s">
        <v>136</v>
      </c>
      <c r="B1469" s="4" t="s">
        <v>137</v>
      </c>
      <c r="C1469" s="5">
        <v>140</v>
      </c>
      <c r="D1469" s="3" t="s">
        <v>12</v>
      </c>
      <c r="E1469" s="3">
        <v>0</v>
      </c>
      <c r="F1469" s="3">
        <v>0</v>
      </c>
      <c r="G1469" s="3">
        <f t="shared" ref="G1469:H1469" si="1433">(E1469/262)*100</f>
        <v>0</v>
      </c>
      <c r="H1469" s="3">
        <f t="shared" si="1433"/>
        <v>0</v>
      </c>
    </row>
    <row r="1470" spans="1:8" ht="14.25" customHeight="1" x14ac:dyDescent="0.3">
      <c r="A1470" s="4" t="s">
        <v>136</v>
      </c>
      <c r="B1470" s="4" t="s">
        <v>137</v>
      </c>
      <c r="C1470" s="5">
        <v>145</v>
      </c>
      <c r="D1470" s="3" t="s">
        <v>12</v>
      </c>
      <c r="E1470" s="3">
        <v>0</v>
      </c>
      <c r="F1470" s="3">
        <v>0</v>
      </c>
      <c r="G1470" s="3">
        <f t="shared" ref="G1470:H1470" si="1434">(E1470/262)*100</f>
        <v>0</v>
      </c>
      <c r="H1470" s="3">
        <f t="shared" si="1434"/>
        <v>0</v>
      </c>
    </row>
    <row r="1471" spans="1:8" ht="14.25" customHeight="1" x14ac:dyDescent="0.3">
      <c r="A1471" s="4" t="s">
        <v>136</v>
      </c>
      <c r="B1471" s="4" t="s">
        <v>137</v>
      </c>
      <c r="C1471" s="5">
        <v>150</v>
      </c>
      <c r="D1471" s="3" t="s">
        <v>12</v>
      </c>
      <c r="E1471" s="3">
        <v>0</v>
      </c>
      <c r="F1471" s="3">
        <v>0</v>
      </c>
      <c r="G1471" s="3">
        <f t="shared" ref="G1471:H1471" si="1435">(E1471/262)*100</f>
        <v>0</v>
      </c>
      <c r="H1471" s="3">
        <f t="shared" si="1435"/>
        <v>0</v>
      </c>
    </row>
    <row r="1472" spans="1:8" ht="14.25" customHeight="1" x14ac:dyDescent="0.3">
      <c r="A1472" s="4" t="s">
        <v>136</v>
      </c>
      <c r="B1472" s="4" t="s">
        <v>137</v>
      </c>
      <c r="C1472" s="5">
        <v>155</v>
      </c>
      <c r="D1472" s="3" t="s">
        <v>12</v>
      </c>
      <c r="E1472" s="3">
        <v>0</v>
      </c>
      <c r="F1472" s="3">
        <v>0</v>
      </c>
      <c r="G1472" s="3">
        <f t="shared" ref="G1472:H1472" si="1436">(E1472/262)*100</f>
        <v>0</v>
      </c>
      <c r="H1472" s="3">
        <f t="shared" si="1436"/>
        <v>0</v>
      </c>
    </row>
    <row r="1473" spans="1:8" ht="14.25" customHeight="1" x14ac:dyDescent="0.3">
      <c r="A1473" s="4" t="s">
        <v>136</v>
      </c>
      <c r="B1473" s="4" t="s">
        <v>137</v>
      </c>
      <c r="C1473" s="5">
        <v>160</v>
      </c>
      <c r="D1473" s="3" t="s">
        <v>12</v>
      </c>
      <c r="E1473" s="3">
        <v>0</v>
      </c>
      <c r="F1473" s="3">
        <v>0</v>
      </c>
      <c r="G1473" s="3">
        <f t="shared" ref="G1473:H1473" si="1437">(E1473/262)*100</f>
        <v>0</v>
      </c>
      <c r="H1473" s="3">
        <f t="shared" si="1437"/>
        <v>0</v>
      </c>
    </row>
    <row r="1474" spans="1:8" ht="14.25" customHeight="1" x14ac:dyDescent="0.3">
      <c r="A1474" s="4" t="s">
        <v>136</v>
      </c>
      <c r="B1474" s="4" t="s">
        <v>137</v>
      </c>
      <c r="C1474" s="5">
        <v>165</v>
      </c>
      <c r="D1474" s="3" t="s">
        <v>12</v>
      </c>
      <c r="E1474" s="3">
        <v>0</v>
      </c>
      <c r="F1474" s="3">
        <v>0</v>
      </c>
      <c r="G1474" s="3">
        <f t="shared" ref="G1474:H1474" si="1438">(E1474/262)*100</f>
        <v>0</v>
      </c>
      <c r="H1474" s="3">
        <f t="shared" si="1438"/>
        <v>0</v>
      </c>
    </row>
    <row r="1475" spans="1:8" ht="14.25" customHeight="1" x14ac:dyDescent="0.3">
      <c r="A1475" s="4" t="s">
        <v>136</v>
      </c>
      <c r="B1475" s="4" t="s">
        <v>137</v>
      </c>
      <c r="C1475" s="5">
        <v>170</v>
      </c>
      <c r="D1475" s="3" t="s">
        <v>12</v>
      </c>
      <c r="E1475" s="3">
        <v>0</v>
      </c>
      <c r="F1475" s="3">
        <v>0</v>
      </c>
      <c r="G1475" s="3">
        <f t="shared" ref="G1475:H1475" si="1439">(E1475/262)*100</f>
        <v>0</v>
      </c>
      <c r="H1475" s="3">
        <f t="shared" si="1439"/>
        <v>0</v>
      </c>
    </row>
    <row r="1476" spans="1:8" ht="14.25" customHeight="1" x14ac:dyDescent="0.3">
      <c r="A1476" s="4" t="s">
        <v>136</v>
      </c>
      <c r="B1476" s="4" t="s">
        <v>137</v>
      </c>
      <c r="C1476" s="5">
        <v>175</v>
      </c>
      <c r="D1476" s="3" t="s">
        <v>12</v>
      </c>
      <c r="E1476" s="3">
        <v>0</v>
      </c>
      <c r="F1476" s="3">
        <v>0</v>
      </c>
      <c r="G1476" s="3">
        <f t="shared" ref="G1476:H1476" si="1440">(E1476/262)*100</f>
        <v>0</v>
      </c>
      <c r="H1476" s="3">
        <f t="shared" si="1440"/>
        <v>0</v>
      </c>
    </row>
    <row r="1477" spans="1:8" ht="14.25" customHeight="1" x14ac:dyDescent="0.3">
      <c r="A1477" s="4" t="s">
        <v>136</v>
      </c>
      <c r="B1477" s="4" t="s">
        <v>137</v>
      </c>
      <c r="C1477" s="5" t="s">
        <v>14</v>
      </c>
      <c r="D1477" s="3" t="s">
        <v>12</v>
      </c>
      <c r="E1477" s="3">
        <v>0</v>
      </c>
      <c r="F1477" s="3">
        <v>0</v>
      </c>
      <c r="G1477" s="3">
        <f t="shared" ref="G1477:H1477" si="1441">(E1477/262)*100</f>
        <v>0</v>
      </c>
      <c r="H1477" s="3">
        <f t="shared" si="1441"/>
        <v>0</v>
      </c>
    </row>
    <row r="1478" spans="1:8" ht="14.25" customHeight="1" x14ac:dyDescent="0.3">
      <c r="A1478" s="4" t="s">
        <v>138</v>
      </c>
      <c r="B1478" s="4" t="s">
        <v>139</v>
      </c>
      <c r="C1478" s="5">
        <v>5</v>
      </c>
      <c r="D1478" s="3" t="s">
        <v>10</v>
      </c>
      <c r="E1478" s="3">
        <v>0</v>
      </c>
      <c r="F1478" s="3">
        <v>0</v>
      </c>
      <c r="G1478" s="3">
        <f t="shared" ref="G1478:H1478" si="1442">(E1478/318)*100</f>
        <v>0</v>
      </c>
      <c r="H1478" s="3">
        <f t="shared" si="1442"/>
        <v>0</v>
      </c>
    </row>
    <row r="1479" spans="1:8" ht="14.25" customHeight="1" x14ac:dyDescent="0.3">
      <c r="A1479" s="4" t="s">
        <v>138</v>
      </c>
      <c r="B1479" s="4" t="s">
        <v>139</v>
      </c>
      <c r="C1479" s="5">
        <v>10</v>
      </c>
      <c r="D1479" s="3" t="s">
        <v>10</v>
      </c>
      <c r="E1479" s="3">
        <v>0</v>
      </c>
      <c r="F1479" s="3">
        <v>0</v>
      </c>
      <c r="G1479" s="3">
        <f t="shared" ref="G1479:H1479" si="1443">(E1479/318)*100</f>
        <v>0</v>
      </c>
      <c r="H1479" s="3">
        <f t="shared" si="1443"/>
        <v>0</v>
      </c>
    </row>
    <row r="1480" spans="1:8" ht="14.25" customHeight="1" x14ac:dyDescent="0.3">
      <c r="A1480" s="4" t="s">
        <v>138</v>
      </c>
      <c r="B1480" s="4" t="s">
        <v>139</v>
      </c>
      <c r="C1480" s="5">
        <v>15</v>
      </c>
      <c r="D1480" s="3" t="s">
        <v>10</v>
      </c>
      <c r="E1480" s="3">
        <v>7</v>
      </c>
      <c r="F1480" s="3">
        <v>0</v>
      </c>
      <c r="G1480" s="3">
        <f t="shared" ref="G1480:H1480" si="1444">(E1480/318)*100</f>
        <v>2.2012578616352201</v>
      </c>
      <c r="H1480" s="3">
        <f t="shared" si="1444"/>
        <v>0</v>
      </c>
    </row>
    <row r="1481" spans="1:8" ht="14.25" customHeight="1" x14ac:dyDescent="0.3">
      <c r="A1481" s="4" t="s">
        <v>138</v>
      </c>
      <c r="B1481" s="4" t="s">
        <v>139</v>
      </c>
      <c r="C1481" s="5">
        <v>20</v>
      </c>
      <c r="D1481" s="3" t="s">
        <v>10</v>
      </c>
      <c r="E1481" s="3">
        <v>17</v>
      </c>
      <c r="F1481" s="3">
        <v>1</v>
      </c>
      <c r="G1481" s="3">
        <f t="shared" ref="G1481:H1481" si="1445">(E1481/318)*100</f>
        <v>5.3459119496855347</v>
      </c>
      <c r="H1481" s="3">
        <f t="shared" si="1445"/>
        <v>0.31446540880503149</v>
      </c>
    </row>
    <row r="1482" spans="1:8" ht="14.25" customHeight="1" x14ac:dyDescent="0.3">
      <c r="A1482" s="4" t="s">
        <v>138</v>
      </c>
      <c r="B1482" s="4" t="s">
        <v>139</v>
      </c>
      <c r="C1482" s="5">
        <v>25</v>
      </c>
      <c r="D1482" s="3" t="s">
        <v>10</v>
      </c>
      <c r="E1482" s="3">
        <v>29</v>
      </c>
      <c r="F1482" s="3">
        <v>0</v>
      </c>
      <c r="G1482" s="3">
        <f t="shared" ref="G1482:H1482" si="1446">(E1482/318)*100</f>
        <v>9.1194968553459113</v>
      </c>
      <c r="H1482" s="3">
        <f t="shared" si="1446"/>
        <v>0</v>
      </c>
    </row>
    <row r="1483" spans="1:8" ht="14.25" customHeight="1" x14ac:dyDescent="0.3">
      <c r="A1483" s="4" t="s">
        <v>138</v>
      </c>
      <c r="B1483" s="4" t="s">
        <v>139</v>
      </c>
      <c r="C1483" s="5">
        <v>30</v>
      </c>
      <c r="D1483" s="3" t="s">
        <v>10</v>
      </c>
      <c r="E1483" s="3">
        <v>31</v>
      </c>
      <c r="F1483" s="3">
        <v>2</v>
      </c>
      <c r="G1483" s="3">
        <f t="shared" ref="G1483:H1483" si="1447">(E1483/318)*100</f>
        <v>9.7484276729559749</v>
      </c>
      <c r="H1483" s="3">
        <f t="shared" si="1447"/>
        <v>0.62893081761006298</v>
      </c>
    </row>
    <row r="1484" spans="1:8" ht="14.25" customHeight="1" x14ac:dyDescent="0.3">
      <c r="A1484" s="4" t="s">
        <v>138</v>
      </c>
      <c r="B1484" s="4" t="s">
        <v>139</v>
      </c>
      <c r="C1484" s="5">
        <v>35</v>
      </c>
      <c r="D1484" s="3" t="s">
        <v>10</v>
      </c>
      <c r="E1484" s="3">
        <v>54</v>
      </c>
      <c r="F1484" s="3">
        <v>0</v>
      </c>
      <c r="G1484" s="3">
        <f t="shared" ref="G1484:H1484" si="1448">(E1484/318)*100</f>
        <v>16.981132075471699</v>
      </c>
      <c r="H1484" s="3">
        <f t="shared" si="1448"/>
        <v>0</v>
      </c>
    </row>
    <row r="1485" spans="1:8" ht="14.25" customHeight="1" x14ac:dyDescent="0.3">
      <c r="A1485" s="4" t="s">
        <v>138</v>
      </c>
      <c r="B1485" s="4" t="s">
        <v>139</v>
      </c>
      <c r="C1485" s="5">
        <v>40</v>
      </c>
      <c r="D1485" s="3" t="s">
        <v>11</v>
      </c>
      <c r="E1485" s="3">
        <v>39</v>
      </c>
      <c r="F1485" s="3">
        <v>0</v>
      </c>
      <c r="G1485" s="3">
        <f t="shared" ref="G1485:H1485" si="1449">(E1485/318)*100</f>
        <v>12.264150943396226</v>
      </c>
      <c r="H1485" s="3">
        <f t="shared" si="1449"/>
        <v>0</v>
      </c>
    </row>
    <row r="1486" spans="1:8" ht="14.25" customHeight="1" x14ac:dyDescent="0.3">
      <c r="A1486" s="4" t="s">
        <v>138</v>
      </c>
      <c r="B1486" s="4" t="s">
        <v>139</v>
      </c>
      <c r="C1486" s="5">
        <v>45</v>
      </c>
      <c r="D1486" s="3" t="s">
        <v>11</v>
      </c>
      <c r="E1486" s="3">
        <v>14</v>
      </c>
      <c r="F1486" s="3">
        <v>0</v>
      </c>
      <c r="G1486" s="3">
        <f t="shared" ref="G1486:H1486" si="1450">(E1486/318)*100</f>
        <v>4.4025157232704402</v>
      </c>
      <c r="H1486" s="3">
        <f t="shared" si="1450"/>
        <v>0</v>
      </c>
    </row>
    <row r="1487" spans="1:8" ht="14.25" customHeight="1" x14ac:dyDescent="0.3">
      <c r="A1487" s="4" t="s">
        <v>138</v>
      </c>
      <c r="B1487" s="4" t="s">
        <v>139</v>
      </c>
      <c r="C1487" s="5">
        <v>50</v>
      </c>
      <c r="D1487" s="3" t="s">
        <v>11</v>
      </c>
      <c r="E1487" s="3">
        <v>7</v>
      </c>
      <c r="F1487" s="3">
        <v>0</v>
      </c>
      <c r="G1487" s="3">
        <f t="shared" ref="G1487:H1487" si="1451">(E1487/318)*100</f>
        <v>2.2012578616352201</v>
      </c>
      <c r="H1487" s="3">
        <f t="shared" si="1451"/>
        <v>0</v>
      </c>
    </row>
    <row r="1488" spans="1:8" ht="14.25" customHeight="1" x14ac:dyDescent="0.3">
      <c r="A1488" s="4" t="s">
        <v>138</v>
      </c>
      <c r="B1488" s="4" t="s">
        <v>139</v>
      </c>
      <c r="C1488" s="5">
        <v>55</v>
      </c>
      <c r="D1488" s="3" t="s">
        <v>11</v>
      </c>
      <c r="E1488" s="3">
        <v>1</v>
      </c>
      <c r="F1488" s="3">
        <v>0</v>
      </c>
      <c r="G1488" s="3">
        <f t="shared" ref="G1488:H1488" si="1452">(E1488/318)*100</f>
        <v>0.31446540880503149</v>
      </c>
      <c r="H1488" s="3">
        <f t="shared" si="1452"/>
        <v>0</v>
      </c>
    </row>
    <row r="1489" spans="1:8" ht="14.25" customHeight="1" x14ac:dyDescent="0.3">
      <c r="A1489" s="4" t="s">
        <v>138</v>
      </c>
      <c r="B1489" s="4" t="s">
        <v>139</v>
      </c>
      <c r="C1489" s="5">
        <v>60</v>
      </c>
      <c r="D1489" s="3" t="s">
        <v>11</v>
      </c>
      <c r="E1489" s="3">
        <v>0</v>
      </c>
      <c r="F1489" s="3">
        <v>0</v>
      </c>
      <c r="G1489" s="3">
        <f t="shared" ref="G1489:H1489" si="1453">(E1489/318)*100</f>
        <v>0</v>
      </c>
      <c r="H1489" s="3">
        <f t="shared" si="1453"/>
        <v>0</v>
      </c>
    </row>
    <row r="1490" spans="1:8" ht="14.25" customHeight="1" x14ac:dyDescent="0.3">
      <c r="A1490" s="4" t="s">
        <v>138</v>
      </c>
      <c r="B1490" s="4" t="s">
        <v>139</v>
      </c>
      <c r="C1490" s="5">
        <v>65</v>
      </c>
      <c r="D1490" s="3" t="s">
        <v>11</v>
      </c>
      <c r="E1490" s="3">
        <v>1</v>
      </c>
      <c r="F1490" s="3">
        <v>0</v>
      </c>
      <c r="G1490" s="3">
        <f t="shared" ref="G1490:H1490" si="1454">(E1490/318)*100</f>
        <v>0.31446540880503149</v>
      </c>
      <c r="H1490" s="3">
        <f t="shared" si="1454"/>
        <v>0</v>
      </c>
    </row>
    <row r="1491" spans="1:8" ht="14.25" customHeight="1" x14ac:dyDescent="0.3">
      <c r="A1491" s="4" t="s">
        <v>138</v>
      </c>
      <c r="B1491" s="4" t="s">
        <v>139</v>
      </c>
      <c r="C1491" s="5">
        <v>70</v>
      </c>
      <c r="D1491" s="3" t="s">
        <v>11</v>
      </c>
      <c r="E1491" s="3">
        <v>6</v>
      </c>
      <c r="F1491" s="3">
        <v>1</v>
      </c>
      <c r="G1491" s="3">
        <f t="shared" ref="G1491:H1491" si="1455">(E1491/318)*100</f>
        <v>1.8867924528301887</v>
      </c>
      <c r="H1491" s="3">
        <f t="shared" si="1455"/>
        <v>0.31446540880503149</v>
      </c>
    </row>
    <row r="1492" spans="1:8" ht="14.25" customHeight="1" x14ac:dyDescent="0.3">
      <c r="A1492" s="4" t="s">
        <v>138</v>
      </c>
      <c r="B1492" s="4" t="s">
        <v>139</v>
      </c>
      <c r="C1492" s="5">
        <v>75</v>
      </c>
      <c r="D1492" s="3" t="s">
        <v>11</v>
      </c>
      <c r="E1492" s="3">
        <v>8</v>
      </c>
      <c r="F1492" s="3">
        <v>1</v>
      </c>
      <c r="G1492" s="3">
        <f t="shared" ref="G1492:H1492" si="1456">(E1492/318)*100</f>
        <v>2.5157232704402519</v>
      </c>
      <c r="H1492" s="3">
        <f t="shared" si="1456"/>
        <v>0.31446540880503149</v>
      </c>
    </row>
    <row r="1493" spans="1:8" ht="14.25" customHeight="1" x14ac:dyDescent="0.3">
      <c r="A1493" s="4" t="s">
        <v>138</v>
      </c>
      <c r="B1493" s="4" t="s">
        <v>139</v>
      </c>
      <c r="C1493" s="5">
        <v>80</v>
      </c>
      <c r="D1493" s="3" t="s">
        <v>12</v>
      </c>
      <c r="E1493" s="3">
        <v>7</v>
      </c>
      <c r="F1493" s="3">
        <v>2</v>
      </c>
      <c r="G1493" s="3">
        <f t="shared" ref="G1493:H1493" si="1457">(E1493/318)*100</f>
        <v>2.2012578616352201</v>
      </c>
      <c r="H1493" s="3">
        <f t="shared" si="1457"/>
        <v>0.62893081761006298</v>
      </c>
    </row>
    <row r="1494" spans="1:8" ht="14.25" customHeight="1" x14ac:dyDescent="0.3">
      <c r="A1494" s="4" t="s">
        <v>138</v>
      </c>
      <c r="B1494" s="4" t="s">
        <v>139</v>
      </c>
      <c r="C1494" s="5">
        <v>85</v>
      </c>
      <c r="D1494" s="3" t="s">
        <v>12</v>
      </c>
      <c r="E1494" s="3">
        <v>16</v>
      </c>
      <c r="F1494" s="3">
        <v>1</v>
      </c>
      <c r="G1494" s="3">
        <f t="shared" ref="G1494:H1494" si="1458">(E1494/318)*100</f>
        <v>5.0314465408805038</v>
      </c>
      <c r="H1494" s="3">
        <f t="shared" si="1458"/>
        <v>0.31446540880503149</v>
      </c>
    </row>
    <row r="1495" spans="1:8" ht="14.25" customHeight="1" x14ac:dyDescent="0.3">
      <c r="A1495" s="4" t="s">
        <v>138</v>
      </c>
      <c r="B1495" s="4" t="s">
        <v>139</v>
      </c>
      <c r="C1495" s="5">
        <v>90</v>
      </c>
      <c r="D1495" s="3" t="s">
        <v>12</v>
      </c>
      <c r="E1495" s="3">
        <v>12</v>
      </c>
      <c r="F1495" s="3">
        <v>1</v>
      </c>
      <c r="G1495" s="3">
        <f t="shared" ref="G1495:H1495" si="1459">(E1495/318)*100</f>
        <v>3.7735849056603774</v>
      </c>
      <c r="H1495" s="3">
        <f t="shared" si="1459"/>
        <v>0.31446540880503149</v>
      </c>
    </row>
    <row r="1496" spans="1:8" ht="14.25" customHeight="1" x14ac:dyDescent="0.3">
      <c r="A1496" s="4" t="s">
        <v>138</v>
      </c>
      <c r="B1496" s="4" t="s">
        <v>139</v>
      </c>
      <c r="C1496" s="5">
        <v>95</v>
      </c>
      <c r="D1496" s="3" t="s">
        <v>12</v>
      </c>
      <c r="E1496" s="3">
        <v>12</v>
      </c>
      <c r="F1496" s="3">
        <v>3</v>
      </c>
      <c r="G1496" s="3">
        <f t="shared" ref="G1496:H1496" si="1460">(E1496/318)*100</f>
        <v>3.7735849056603774</v>
      </c>
      <c r="H1496" s="3">
        <f t="shared" si="1460"/>
        <v>0.94339622641509435</v>
      </c>
    </row>
    <row r="1497" spans="1:8" ht="14.25" customHeight="1" x14ac:dyDescent="0.3">
      <c r="A1497" s="4" t="s">
        <v>138</v>
      </c>
      <c r="B1497" s="4" t="s">
        <v>139</v>
      </c>
      <c r="C1497" s="5">
        <v>100</v>
      </c>
      <c r="D1497" s="3" t="s">
        <v>12</v>
      </c>
      <c r="E1497" s="3">
        <v>7</v>
      </c>
      <c r="F1497" s="3">
        <v>1</v>
      </c>
      <c r="G1497" s="3">
        <f t="shared" ref="G1497:H1497" si="1461">(E1497/318)*100</f>
        <v>2.2012578616352201</v>
      </c>
      <c r="H1497" s="3">
        <f t="shared" si="1461"/>
        <v>0.31446540880503149</v>
      </c>
    </row>
    <row r="1498" spans="1:8" ht="14.25" customHeight="1" x14ac:dyDescent="0.3">
      <c r="A1498" s="4" t="s">
        <v>138</v>
      </c>
      <c r="B1498" s="4" t="s">
        <v>139</v>
      </c>
      <c r="C1498" s="5">
        <v>105</v>
      </c>
      <c r="D1498" s="3" t="s">
        <v>12</v>
      </c>
      <c r="E1498" s="3">
        <v>12</v>
      </c>
      <c r="F1498" s="3">
        <v>0</v>
      </c>
      <c r="G1498" s="3">
        <f t="shared" ref="G1498:H1498" si="1462">(E1498/318)*100</f>
        <v>3.7735849056603774</v>
      </c>
      <c r="H1498" s="3">
        <f t="shared" si="1462"/>
        <v>0</v>
      </c>
    </row>
    <row r="1499" spans="1:8" ht="14.25" customHeight="1" x14ac:dyDescent="0.3">
      <c r="A1499" s="4" t="s">
        <v>138</v>
      </c>
      <c r="B1499" s="4" t="s">
        <v>139</v>
      </c>
      <c r="C1499" s="5">
        <v>110</v>
      </c>
      <c r="D1499" s="3" t="s">
        <v>12</v>
      </c>
      <c r="E1499" s="3">
        <v>7</v>
      </c>
      <c r="F1499" s="3">
        <v>0</v>
      </c>
      <c r="G1499" s="3">
        <f t="shared" ref="G1499:H1499" si="1463">(E1499/318)*100</f>
        <v>2.2012578616352201</v>
      </c>
      <c r="H1499" s="3">
        <f t="shared" si="1463"/>
        <v>0</v>
      </c>
    </row>
    <row r="1500" spans="1:8" ht="14.25" customHeight="1" x14ac:dyDescent="0.3">
      <c r="A1500" s="4" t="s">
        <v>138</v>
      </c>
      <c r="B1500" s="4" t="s">
        <v>139</v>
      </c>
      <c r="C1500" s="5">
        <v>115</v>
      </c>
      <c r="D1500" s="3" t="s">
        <v>12</v>
      </c>
      <c r="E1500" s="3">
        <v>2</v>
      </c>
      <c r="F1500" s="3">
        <v>2</v>
      </c>
      <c r="G1500" s="3">
        <f t="shared" ref="G1500:H1500" si="1464">(E1500/318)*100</f>
        <v>0.62893081761006298</v>
      </c>
      <c r="H1500" s="3">
        <f t="shared" si="1464"/>
        <v>0.62893081761006298</v>
      </c>
    </row>
    <row r="1501" spans="1:8" ht="14.25" customHeight="1" x14ac:dyDescent="0.3">
      <c r="A1501" s="4" t="s">
        <v>138</v>
      </c>
      <c r="B1501" s="4" t="s">
        <v>139</v>
      </c>
      <c r="C1501" s="5">
        <v>120</v>
      </c>
      <c r="D1501" s="3" t="s">
        <v>12</v>
      </c>
      <c r="E1501" s="3">
        <v>4</v>
      </c>
      <c r="F1501" s="3">
        <v>0</v>
      </c>
      <c r="G1501" s="3">
        <f t="shared" ref="G1501:H1501" si="1465">(E1501/318)*100</f>
        <v>1.257861635220126</v>
      </c>
      <c r="H1501" s="3">
        <f t="shared" si="1465"/>
        <v>0</v>
      </c>
    </row>
    <row r="1502" spans="1:8" ht="14.25" customHeight="1" x14ac:dyDescent="0.3">
      <c r="A1502" s="4" t="s">
        <v>138</v>
      </c>
      <c r="B1502" s="4" t="s">
        <v>139</v>
      </c>
      <c r="C1502" s="5">
        <v>125</v>
      </c>
      <c r="D1502" s="3" t="s">
        <v>12</v>
      </c>
      <c r="E1502" s="3">
        <v>4</v>
      </c>
      <c r="F1502" s="3">
        <v>1</v>
      </c>
      <c r="G1502" s="3">
        <f t="shared" ref="G1502:H1502" si="1466">(E1502/318)*100</f>
        <v>1.257861635220126</v>
      </c>
      <c r="H1502" s="3">
        <f t="shared" si="1466"/>
        <v>0.31446540880503149</v>
      </c>
    </row>
    <row r="1503" spans="1:8" ht="14.25" customHeight="1" x14ac:dyDescent="0.3">
      <c r="A1503" s="4" t="s">
        <v>138</v>
      </c>
      <c r="B1503" s="4" t="s">
        <v>139</v>
      </c>
      <c r="C1503" s="5">
        <v>130</v>
      </c>
      <c r="D1503" s="3" t="s">
        <v>12</v>
      </c>
      <c r="E1503" s="3">
        <v>3</v>
      </c>
      <c r="F1503" s="3">
        <v>0</v>
      </c>
      <c r="G1503" s="3">
        <f t="shared" ref="G1503:H1503" si="1467">(E1503/318)*100</f>
        <v>0.94339622641509435</v>
      </c>
      <c r="H1503" s="3">
        <f t="shared" si="1467"/>
        <v>0</v>
      </c>
    </row>
    <row r="1504" spans="1:8" ht="14.25" customHeight="1" x14ac:dyDescent="0.3">
      <c r="A1504" s="4" t="s">
        <v>138</v>
      </c>
      <c r="B1504" s="4" t="s">
        <v>139</v>
      </c>
      <c r="C1504" s="5">
        <v>135</v>
      </c>
      <c r="D1504" s="3" t="s">
        <v>12</v>
      </c>
      <c r="E1504" s="3">
        <v>0</v>
      </c>
      <c r="F1504" s="3">
        <v>0</v>
      </c>
      <c r="G1504" s="3">
        <f t="shared" ref="G1504:H1504" si="1468">(E1504/318)*100</f>
        <v>0</v>
      </c>
      <c r="H1504" s="3">
        <f t="shared" si="1468"/>
        <v>0</v>
      </c>
    </row>
    <row r="1505" spans="1:8" ht="14.25" customHeight="1" x14ac:dyDescent="0.3">
      <c r="A1505" s="4" t="s">
        <v>138</v>
      </c>
      <c r="B1505" s="4" t="s">
        <v>139</v>
      </c>
      <c r="C1505" s="5">
        <v>140</v>
      </c>
      <c r="D1505" s="3" t="s">
        <v>12</v>
      </c>
      <c r="E1505" s="3">
        <v>0</v>
      </c>
      <c r="F1505" s="3">
        <v>0</v>
      </c>
      <c r="G1505" s="3">
        <f t="shared" ref="G1505:H1505" si="1469">(E1505/318)*100</f>
        <v>0</v>
      </c>
      <c r="H1505" s="3">
        <f t="shared" si="1469"/>
        <v>0</v>
      </c>
    </row>
    <row r="1506" spans="1:8" ht="14.25" customHeight="1" x14ac:dyDescent="0.3">
      <c r="A1506" s="4" t="s">
        <v>138</v>
      </c>
      <c r="B1506" s="4" t="s">
        <v>139</v>
      </c>
      <c r="C1506" s="5">
        <v>145</v>
      </c>
      <c r="D1506" s="3" t="s">
        <v>12</v>
      </c>
      <c r="E1506" s="3">
        <v>0</v>
      </c>
      <c r="F1506" s="3">
        <v>0</v>
      </c>
      <c r="G1506" s="3">
        <f t="shared" ref="G1506:H1506" si="1470">(E1506/318)*100</f>
        <v>0</v>
      </c>
      <c r="H1506" s="3">
        <f t="shared" si="1470"/>
        <v>0</v>
      </c>
    </row>
    <row r="1507" spans="1:8" ht="14.25" customHeight="1" x14ac:dyDescent="0.3">
      <c r="A1507" s="4" t="s">
        <v>138</v>
      </c>
      <c r="B1507" s="4" t="s">
        <v>139</v>
      </c>
      <c r="C1507" s="5">
        <v>150</v>
      </c>
      <c r="D1507" s="3" t="s">
        <v>12</v>
      </c>
      <c r="E1507" s="3">
        <v>0</v>
      </c>
      <c r="F1507" s="3">
        <v>0</v>
      </c>
      <c r="G1507" s="3">
        <f t="shared" ref="G1507:H1507" si="1471">(E1507/318)*100</f>
        <v>0</v>
      </c>
      <c r="H1507" s="3">
        <f t="shared" si="1471"/>
        <v>0</v>
      </c>
    </row>
    <row r="1508" spans="1:8" ht="14.25" customHeight="1" x14ac:dyDescent="0.3">
      <c r="A1508" s="4" t="s">
        <v>138</v>
      </c>
      <c r="B1508" s="4" t="s">
        <v>139</v>
      </c>
      <c r="C1508" s="5">
        <v>155</v>
      </c>
      <c r="D1508" s="3" t="s">
        <v>12</v>
      </c>
      <c r="E1508" s="3">
        <v>0</v>
      </c>
      <c r="F1508" s="3">
        <v>0</v>
      </c>
      <c r="G1508" s="3">
        <f t="shared" ref="G1508:H1508" si="1472">(E1508/318)*100</f>
        <v>0</v>
      </c>
      <c r="H1508" s="3">
        <f t="shared" si="1472"/>
        <v>0</v>
      </c>
    </row>
    <row r="1509" spans="1:8" ht="14.25" customHeight="1" x14ac:dyDescent="0.3">
      <c r="A1509" s="4" t="s">
        <v>138</v>
      </c>
      <c r="B1509" s="4" t="s">
        <v>139</v>
      </c>
      <c r="C1509" s="5">
        <v>160</v>
      </c>
      <c r="D1509" s="3" t="s">
        <v>12</v>
      </c>
      <c r="E1509" s="3">
        <v>0</v>
      </c>
      <c r="F1509" s="3">
        <v>0</v>
      </c>
      <c r="G1509" s="3">
        <f t="shared" ref="G1509:H1509" si="1473">(E1509/318)*100</f>
        <v>0</v>
      </c>
      <c r="H1509" s="3">
        <f t="shared" si="1473"/>
        <v>0</v>
      </c>
    </row>
    <row r="1510" spans="1:8" ht="14.25" customHeight="1" x14ac:dyDescent="0.3">
      <c r="A1510" s="4" t="s">
        <v>138</v>
      </c>
      <c r="B1510" s="4" t="s">
        <v>139</v>
      </c>
      <c r="C1510" s="5">
        <v>165</v>
      </c>
      <c r="D1510" s="3" t="s">
        <v>12</v>
      </c>
      <c r="E1510" s="3">
        <v>0</v>
      </c>
      <c r="F1510" s="3">
        <v>0</v>
      </c>
      <c r="G1510" s="3">
        <f t="shared" ref="G1510:H1510" si="1474">(E1510/318)*100</f>
        <v>0</v>
      </c>
      <c r="H1510" s="3">
        <f t="shared" si="1474"/>
        <v>0</v>
      </c>
    </row>
    <row r="1511" spans="1:8" ht="14.25" customHeight="1" x14ac:dyDescent="0.3">
      <c r="A1511" s="4" t="s">
        <v>138</v>
      </c>
      <c r="B1511" s="4" t="s">
        <v>139</v>
      </c>
      <c r="C1511" s="5">
        <v>170</v>
      </c>
      <c r="D1511" s="3" t="s">
        <v>12</v>
      </c>
      <c r="E1511" s="3">
        <v>0</v>
      </c>
      <c r="F1511" s="3">
        <v>0</v>
      </c>
      <c r="G1511" s="3">
        <f t="shared" ref="G1511:H1511" si="1475">(E1511/318)*100</f>
        <v>0</v>
      </c>
      <c r="H1511" s="3">
        <f t="shared" si="1475"/>
        <v>0</v>
      </c>
    </row>
    <row r="1512" spans="1:8" ht="14.25" customHeight="1" x14ac:dyDescent="0.3">
      <c r="A1512" s="4" t="s">
        <v>138</v>
      </c>
      <c r="B1512" s="4" t="s">
        <v>139</v>
      </c>
      <c r="C1512" s="5">
        <v>175</v>
      </c>
      <c r="D1512" s="3" t="s">
        <v>12</v>
      </c>
      <c r="E1512" s="3">
        <v>0</v>
      </c>
      <c r="F1512" s="3">
        <v>1</v>
      </c>
      <c r="G1512" s="3">
        <f t="shared" ref="G1512:H1512" si="1476">(E1512/318)*100</f>
        <v>0</v>
      </c>
      <c r="H1512" s="3">
        <f t="shared" si="1476"/>
        <v>0.31446540880503149</v>
      </c>
    </row>
    <row r="1513" spans="1:8" ht="14.25" customHeight="1" x14ac:dyDescent="0.3">
      <c r="A1513" s="4" t="s">
        <v>138</v>
      </c>
      <c r="B1513" s="4" t="s">
        <v>139</v>
      </c>
      <c r="C1513" s="5" t="s">
        <v>14</v>
      </c>
      <c r="D1513" s="3" t="s">
        <v>12</v>
      </c>
      <c r="E1513" s="3">
        <v>1</v>
      </c>
      <c r="F1513" s="3">
        <v>0</v>
      </c>
      <c r="G1513" s="3">
        <f t="shared" ref="G1513:H1513" si="1477">(E1513/318)*100</f>
        <v>0.31446540880503149</v>
      </c>
      <c r="H1513" s="3">
        <f t="shared" si="1477"/>
        <v>0</v>
      </c>
    </row>
    <row r="1514" spans="1:8" ht="14.25" customHeight="1" x14ac:dyDescent="0.3">
      <c r="A1514" s="4" t="s">
        <v>140</v>
      </c>
      <c r="B1514" s="4" t="s">
        <v>141</v>
      </c>
      <c r="C1514" s="5">
        <v>5</v>
      </c>
      <c r="D1514" s="3" t="s">
        <v>10</v>
      </c>
      <c r="E1514" s="3">
        <v>0</v>
      </c>
      <c r="F1514" s="3">
        <v>0</v>
      </c>
      <c r="G1514" s="3">
        <f t="shared" ref="G1514:H1514" si="1478">(E1514/373)*100</f>
        <v>0</v>
      </c>
      <c r="H1514" s="3">
        <f t="shared" si="1478"/>
        <v>0</v>
      </c>
    </row>
    <row r="1515" spans="1:8" ht="14.25" customHeight="1" x14ac:dyDescent="0.3">
      <c r="A1515" s="4" t="s">
        <v>140</v>
      </c>
      <c r="B1515" s="4" t="s">
        <v>141</v>
      </c>
      <c r="C1515" s="5">
        <v>10</v>
      </c>
      <c r="D1515" s="3" t="s">
        <v>10</v>
      </c>
      <c r="E1515" s="3">
        <v>1</v>
      </c>
      <c r="F1515" s="3">
        <v>0</v>
      </c>
      <c r="G1515" s="3">
        <f t="shared" ref="G1515:H1515" si="1479">(E1515/373)*100</f>
        <v>0.26809651474530832</v>
      </c>
      <c r="H1515" s="3">
        <f t="shared" si="1479"/>
        <v>0</v>
      </c>
    </row>
    <row r="1516" spans="1:8" ht="14.25" customHeight="1" x14ac:dyDescent="0.3">
      <c r="A1516" s="4" t="s">
        <v>140</v>
      </c>
      <c r="B1516" s="4" t="s">
        <v>141</v>
      </c>
      <c r="C1516" s="5">
        <v>15</v>
      </c>
      <c r="D1516" s="3" t="s">
        <v>10</v>
      </c>
      <c r="E1516" s="3">
        <v>4</v>
      </c>
      <c r="F1516" s="3">
        <v>2</v>
      </c>
      <c r="G1516" s="3">
        <f t="shared" ref="G1516:H1516" si="1480">(E1516/373)*100</f>
        <v>1.0723860589812333</v>
      </c>
      <c r="H1516" s="3">
        <f t="shared" si="1480"/>
        <v>0.53619302949061665</v>
      </c>
    </row>
    <row r="1517" spans="1:8" ht="14.25" customHeight="1" x14ac:dyDescent="0.3">
      <c r="A1517" s="4" t="s">
        <v>140</v>
      </c>
      <c r="B1517" s="4" t="s">
        <v>141</v>
      </c>
      <c r="C1517" s="5">
        <v>20</v>
      </c>
      <c r="D1517" s="3" t="s">
        <v>10</v>
      </c>
      <c r="E1517" s="3">
        <v>34</v>
      </c>
      <c r="F1517" s="3">
        <v>3</v>
      </c>
      <c r="G1517" s="3">
        <f t="shared" ref="G1517:H1517" si="1481">(E1517/373)*100</f>
        <v>9.1152815013404833</v>
      </c>
      <c r="H1517" s="3">
        <f t="shared" si="1481"/>
        <v>0.80428954423592491</v>
      </c>
    </row>
    <row r="1518" spans="1:8" ht="14.25" customHeight="1" x14ac:dyDescent="0.3">
      <c r="A1518" s="4" t="s">
        <v>140</v>
      </c>
      <c r="B1518" s="4" t="s">
        <v>141</v>
      </c>
      <c r="C1518" s="5">
        <v>25</v>
      </c>
      <c r="D1518" s="3" t="s">
        <v>10</v>
      </c>
      <c r="E1518" s="3">
        <v>52</v>
      </c>
      <c r="F1518" s="3">
        <v>2</v>
      </c>
      <c r="G1518" s="3">
        <f t="shared" ref="G1518:H1518" si="1482">(E1518/373)*100</f>
        <v>13.941018766756033</v>
      </c>
      <c r="H1518" s="3">
        <f t="shared" si="1482"/>
        <v>0.53619302949061665</v>
      </c>
    </row>
    <row r="1519" spans="1:8" ht="14.25" customHeight="1" x14ac:dyDescent="0.3">
      <c r="A1519" s="4" t="s">
        <v>140</v>
      </c>
      <c r="B1519" s="4" t="s">
        <v>141</v>
      </c>
      <c r="C1519" s="5">
        <v>30</v>
      </c>
      <c r="D1519" s="3" t="s">
        <v>10</v>
      </c>
      <c r="E1519" s="3">
        <v>78</v>
      </c>
      <c r="F1519" s="3">
        <v>1</v>
      </c>
      <c r="G1519" s="3">
        <f t="shared" ref="G1519:H1519" si="1483">(E1519/373)*100</f>
        <v>20.91152815013405</v>
      </c>
      <c r="H1519" s="3">
        <f t="shared" si="1483"/>
        <v>0.26809651474530832</v>
      </c>
    </row>
    <row r="1520" spans="1:8" ht="14.25" customHeight="1" x14ac:dyDescent="0.3">
      <c r="A1520" s="4" t="s">
        <v>140</v>
      </c>
      <c r="B1520" s="4" t="s">
        <v>141</v>
      </c>
      <c r="C1520" s="5">
        <v>35</v>
      </c>
      <c r="D1520" s="3" t="s">
        <v>10</v>
      </c>
      <c r="E1520" s="3">
        <v>50</v>
      </c>
      <c r="F1520" s="3">
        <v>1</v>
      </c>
      <c r="G1520" s="3">
        <f t="shared" ref="G1520:H1520" si="1484">(E1520/373)*100</f>
        <v>13.404825737265416</v>
      </c>
      <c r="H1520" s="3">
        <f t="shared" si="1484"/>
        <v>0.26809651474530832</v>
      </c>
    </row>
    <row r="1521" spans="1:8" ht="14.25" customHeight="1" x14ac:dyDescent="0.3">
      <c r="A1521" s="4" t="s">
        <v>140</v>
      </c>
      <c r="B1521" s="4" t="s">
        <v>141</v>
      </c>
      <c r="C1521" s="5">
        <v>40</v>
      </c>
      <c r="D1521" s="3" t="s">
        <v>11</v>
      </c>
      <c r="E1521" s="3">
        <v>26</v>
      </c>
      <c r="F1521" s="3">
        <v>0</v>
      </c>
      <c r="G1521" s="3">
        <f t="shared" ref="G1521:H1521" si="1485">(E1521/373)*100</f>
        <v>6.9705093833780163</v>
      </c>
      <c r="H1521" s="3">
        <f t="shared" si="1485"/>
        <v>0</v>
      </c>
    </row>
    <row r="1522" spans="1:8" ht="14.25" customHeight="1" x14ac:dyDescent="0.3">
      <c r="A1522" s="4" t="s">
        <v>140</v>
      </c>
      <c r="B1522" s="4" t="s">
        <v>141</v>
      </c>
      <c r="C1522" s="5">
        <v>45</v>
      </c>
      <c r="D1522" s="3" t="s">
        <v>11</v>
      </c>
      <c r="E1522" s="3">
        <v>8</v>
      </c>
      <c r="F1522" s="3">
        <v>0</v>
      </c>
      <c r="G1522" s="3">
        <f t="shared" ref="G1522:H1522" si="1486">(E1522/373)*100</f>
        <v>2.1447721179624666</v>
      </c>
      <c r="H1522" s="3">
        <f t="shared" si="1486"/>
        <v>0</v>
      </c>
    </row>
    <row r="1523" spans="1:8" ht="14.25" customHeight="1" x14ac:dyDescent="0.3">
      <c r="A1523" s="4" t="s">
        <v>140</v>
      </c>
      <c r="B1523" s="4" t="s">
        <v>141</v>
      </c>
      <c r="C1523" s="5">
        <v>50</v>
      </c>
      <c r="D1523" s="3" t="s">
        <v>11</v>
      </c>
      <c r="E1523" s="3">
        <v>4</v>
      </c>
      <c r="F1523" s="3">
        <v>0</v>
      </c>
      <c r="G1523" s="3">
        <f t="shared" ref="G1523:H1523" si="1487">(E1523/373)*100</f>
        <v>1.0723860589812333</v>
      </c>
      <c r="H1523" s="3">
        <f t="shared" si="1487"/>
        <v>0</v>
      </c>
    </row>
    <row r="1524" spans="1:8" ht="14.25" customHeight="1" x14ac:dyDescent="0.3">
      <c r="A1524" s="4" t="s">
        <v>140</v>
      </c>
      <c r="B1524" s="4" t="s">
        <v>141</v>
      </c>
      <c r="C1524" s="5">
        <v>55</v>
      </c>
      <c r="D1524" s="3" t="s">
        <v>11</v>
      </c>
      <c r="E1524" s="3">
        <v>4</v>
      </c>
      <c r="F1524" s="3">
        <v>0</v>
      </c>
      <c r="G1524" s="3">
        <f t="shared" ref="G1524:H1524" si="1488">(E1524/373)*100</f>
        <v>1.0723860589812333</v>
      </c>
      <c r="H1524" s="3">
        <f t="shared" si="1488"/>
        <v>0</v>
      </c>
    </row>
    <row r="1525" spans="1:8" ht="14.25" customHeight="1" x14ac:dyDescent="0.3">
      <c r="A1525" s="4" t="s">
        <v>140</v>
      </c>
      <c r="B1525" s="4" t="s">
        <v>141</v>
      </c>
      <c r="C1525" s="5">
        <v>60</v>
      </c>
      <c r="D1525" s="3" t="s">
        <v>11</v>
      </c>
      <c r="E1525" s="3">
        <v>2</v>
      </c>
      <c r="F1525" s="3">
        <v>2</v>
      </c>
      <c r="G1525" s="3">
        <f t="shared" ref="G1525:H1525" si="1489">(E1525/373)*100</f>
        <v>0.53619302949061665</v>
      </c>
      <c r="H1525" s="3">
        <f t="shared" si="1489"/>
        <v>0.53619302949061665</v>
      </c>
    </row>
    <row r="1526" spans="1:8" ht="14.25" customHeight="1" x14ac:dyDescent="0.3">
      <c r="A1526" s="4" t="s">
        <v>140</v>
      </c>
      <c r="B1526" s="4" t="s">
        <v>141</v>
      </c>
      <c r="C1526" s="5">
        <v>65</v>
      </c>
      <c r="D1526" s="3" t="s">
        <v>11</v>
      </c>
      <c r="E1526" s="3">
        <v>5</v>
      </c>
      <c r="F1526" s="3">
        <v>2</v>
      </c>
      <c r="G1526" s="3">
        <f t="shared" ref="G1526:H1526" si="1490">(E1526/373)*100</f>
        <v>1.3404825737265416</v>
      </c>
      <c r="H1526" s="3">
        <f t="shared" si="1490"/>
        <v>0.53619302949061665</v>
      </c>
    </row>
    <row r="1527" spans="1:8" ht="14.25" customHeight="1" x14ac:dyDescent="0.3">
      <c r="A1527" s="4" t="s">
        <v>140</v>
      </c>
      <c r="B1527" s="4" t="s">
        <v>141</v>
      </c>
      <c r="C1527" s="5">
        <v>70</v>
      </c>
      <c r="D1527" s="3" t="s">
        <v>11</v>
      </c>
      <c r="E1527" s="3">
        <v>4</v>
      </c>
      <c r="F1527" s="3">
        <v>2</v>
      </c>
      <c r="G1527" s="3">
        <f t="shared" ref="G1527:H1527" si="1491">(E1527/373)*100</f>
        <v>1.0723860589812333</v>
      </c>
      <c r="H1527" s="3">
        <f t="shared" si="1491"/>
        <v>0.53619302949061665</v>
      </c>
    </row>
    <row r="1528" spans="1:8" ht="14.25" customHeight="1" x14ac:dyDescent="0.3">
      <c r="A1528" s="4" t="s">
        <v>140</v>
      </c>
      <c r="B1528" s="4" t="s">
        <v>141</v>
      </c>
      <c r="C1528" s="5">
        <v>75</v>
      </c>
      <c r="D1528" s="3" t="s">
        <v>11</v>
      </c>
      <c r="E1528" s="3">
        <v>4</v>
      </c>
      <c r="F1528" s="3">
        <v>0</v>
      </c>
      <c r="G1528" s="3">
        <f t="shared" ref="G1528:H1528" si="1492">(E1528/373)*100</f>
        <v>1.0723860589812333</v>
      </c>
      <c r="H1528" s="3">
        <f t="shared" si="1492"/>
        <v>0</v>
      </c>
    </row>
    <row r="1529" spans="1:8" ht="14.25" customHeight="1" x14ac:dyDescent="0.3">
      <c r="A1529" s="4" t="s">
        <v>140</v>
      </c>
      <c r="B1529" s="4" t="s">
        <v>141</v>
      </c>
      <c r="C1529" s="5">
        <v>80</v>
      </c>
      <c r="D1529" s="3" t="s">
        <v>12</v>
      </c>
      <c r="E1529" s="3">
        <v>14</v>
      </c>
      <c r="F1529" s="3">
        <v>1</v>
      </c>
      <c r="G1529" s="3">
        <f t="shared" ref="G1529:H1529" si="1493">(E1529/373)*100</f>
        <v>3.7533512064343162</v>
      </c>
      <c r="H1529" s="3">
        <f t="shared" si="1493"/>
        <v>0.26809651474530832</v>
      </c>
    </row>
    <row r="1530" spans="1:8" ht="14.25" customHeight="1" x14ac:dyDescent="0.3">
      <c r="A1530" s="4" t="s">
        <v>140</v>
      </c>
      <c r="B1530" s="4" t="s">
        <v>141</v>
      </c>
      <c r="C1530" s="5">
        <v>85</v>
      </c>
      <c r="D1530" s="3" t="s">
        <v>12</v>
      </c>
      <c r="E1530" s="3">
        <v>10</v>
      </c>
      <c r="F1530" s="3">
        <v>0</v>
      </c>
      <c r="G1530" s="3">
        <f t="shared" ref="G1530:H1530" si="1494">(E1530/373)*100</f>
        <v>2.6809651474530831</v>
      </c>
      <c r="H1530" s="3">
        <f t="shared" si="1494"/>
        <v>0</v>
      </c>
    </row>
    <row r="1531" spans="1:8" ht="14.25" customHeight="1" x14ac:dyDescent="0.3">
      <c r="A1531" s="4" t="s">
        <v>140</v>
      </c>
      <c r="B1531" s="4" t="s">
        <v>141</v>
      </c>
      <c r="C1531" s="5">
        <v>90</v>
      </c>
      <c r="D1531" s="3" t="s">
        <v>12</v>
      </c>
      <c r="E1531" s="3">
        <v>16</v>
      </c>
      <c r="F1531" s="3">
        <v>2</v>
      </c>
      <c r="G1531" s="3">
        <f t="shared" ref="G1531:H1531" si="1495">(E1531/373)*100</f>
        <v>4.2895442359249332</v>
      </c>
      <c r="H1531" s="3">
        <f t="shared" si="1495"/>
        <v>0.53619302949061665</v>
      </c>
    </row>
    <row r="1532" spans="1:8" ht="14.25" customHeight="1" x14ac:dyDescent="0.3">
      <c r="A1532" s="4" t="s">
        <v>140</v>
      </c>
      <c r="B1532" s="4" t="s">
        <v>141</v>
      </c>
      <c r="C1532" s="5">
        <v>95</v>
      </c>
      <c r="D1532" s="3" t="s">
        <v>12</v>
      </c>
      <c r="E1532" s="3">
        <v>14</v>
      </c>
      <c r="F1532" s="3">
        <v>1</v>
      </c>
      <c r="G1532" s="3">
        <f t="shared" ref="G1532:H1532" si="1496">(E1532/373)*100</f>
        <v>3.7533512064343162</v>
      </c>
      <c r="H1532" s="3">
        <f t="shared" si="1496"/>
        <v>0.26809651474530832</v>
      </c>
    </row>
    <row r="1533" spans="1:8" ht="14.25" customHeight="1" x14ac:dyDescent="0.3">
      <c r="A1533" s="4" t="s">
        <v>140</v>
      </c>
      <c r="B1533" s="4" t="s">
        <v>141</v>
      </c>
      <c r="C1533" s="5">
        <v>100</v>
      </c>
      <c r="D1533" s="3" t="s">
        <v>12</v>
      </c>
      <c r="E1533" s="3">
        <v>6</v>
      </c>
      <c r="F1533" s="3">
        <v>2</v>
      </c>
      <c r="G1533" s="3">
        <f t="shared" ref="G1533:H1533" si="1497">(E1533/373)*100</f>
        <v>1.6085790884718498</v>
      </c>
      <c r="H1533" s="3">
        <f t="shared" si="1497"/>
        <v>0.53619302949061665</v>
      </c>
    </row>
    <row r="1534" spans="1:8" ht="14.25" customHeight="1" x14ac:dyDescent="0.3">
      <c r="A1534" s="4" t="s">
        <v>140</v>
      </c>
      <c r="B1534" s="4" t="s">
        <v>141</v>
      </c>
      <c r="C1534" s="5">
        <v>105</v>
      </c>
      <c r="D1534" s="3" t="s">
        <v>12</v>
      </c>
      <c r="E1534" s="3">
        <v>7</v>
      </c>
      <c r="F1534" s="3">
        <v>1</v>
      </c>
      <c r="G1534" s="3">
        <f t="shared" ref="G1534:H1534" si="1498">(E1534/373)*100</f>
        <v>1.8766756032171581</v>
      </c>
      <c r="H1534" s="3">
        <f t="shared" si="1498"/>
        <v>0.26809651474530832</v>
      </c>
    </row>
    <row r="1535" spans="1:8" ht="14.25" customHeight="1" x14ac:dyDescent="0.3">
      <c r="A1535" s="4" t="s">
        <v>140</v>
      </c>
      <c r="B1535" s="4" t="s">
        <v>141</v>
      </c>
      <c r="C1535" s="5">
        <v>110</v>
      </c>
      <c r="D1535" s="3" t="s">
        <v>12</v>
      </c>
      <c r="E1535" s="3">
        <v>3</v>
      </c>
      <c r="F1535" s="3">
        <v>1</v>
      </c>
      <c r="G1535" s="3">
        <f t="shared" ref="G1535:H1535" si="1499">(E1535/373)*100</f>
        <v>0.80428954423592491</v>
      </c>
      <c r="H1535" s="3">
        <f t="shared" si="1499"/>
        <v>0.26809651474530832</v>
      </c>
    </row>
    <row r="1536" spans="1:8" ht="14.25" customHeight="1" x14ac:dyDescent="0.3">
      <c r="A1536" s="4" t="s">
        <v>140</v>
      </c>
      <c r="B1536" s="4" t="s">
        <v>141</v>
      </c>
      <c r="C1536" s="5">
        <v>115</v>
      </c>
      <c r="D1536" s="3" t="s">
        <v>12</v>
      </c>
      <c r="E1536" s="3">
        <v>0</v>
      </c>
      <c r="F1536" s="3">
        <v>0</v>
      </c>
      <c r="G1536" s="3">
        <f t="shared" ref="G1536:H1536" si="1500">(E1536/373)*100</f>
        <v>0</v>
      </c>
      <c r="H1536" s="3">
        <f t="shared" si="1500"/>
        <v>0</v>
      </c>
    </row>
    <row r="1537" spans="1:8" ht="14.25" customHeight="1" x14ac:dyDescent="0.3">
      <c r="A1537" s="4" t="s">
        <v>140</v>
      </c>
      <c r="B1537" s="4" t="s">
        <v>141</v>
      </c>
      <c r="C1537" s="5">
        <v>120</v>
      </c>
      <c r="D1537" s="3" t="s">
        <v>12</v>
      </c>
      <c r="E1537" s="3">
        <v>1</v>
      </c>
      <c r="F1537" s="3">
        <v>0</v>
      </c>
      <c r="G1537" s="3">
        <f t="shared" ref="G1537:H1537" si="1501">(E1537/373)*100</f>
        <v>0.26809651474530832</v>
      </c>
      <c r="H1537" s="3">
        <f t="shared" si="1501"/>
        <v>0</v>
      </c>
    </row>
    <row r="1538" spans="1:8" ht="14.25" customHeight="1" x14ac:dyDescent="0.3">
      <c r="A1538" s="4" t="s">
        <v>140</v>
      </c>
      <c r="B1538" s="4" t="s">
        <v>141</v>
      </c>
      <c r="C1538" s="5">
        <v>125</v>
      </c>
      <c r="D1538" s="3" t="s">
        <v>12</v>
      </c>
      <c r="E1538" s="3">
        <v>2</v>
      </c>
      <c r="F1538" s="3">
        <v>0</v>
      </c>
      <c r="G1538" s="3">
        <f t="shared" ref="G1538:H1538" si="1502">(E1538/373)*100</f>
        <v>0.53619302949061665</v>
      </c>
      <c r="H1538" s="3">
        <f t="shared" si="1502"/>
        <v>0</v>
      </c>
    </row>
    <row r="1539" spans="1:8" ht="14.25" customHeight="1" x14ac:dyDescent="0.3">
      <c r="A1539" s="4" t="s">
        <v>140</v>
      </c>
      <c r="B1539" s="4" t="s">
        <v>141</v>
      </c>
      <c r="C1539" s="5">
        <v>130</v>
      </c>
      <c r="D1539" s="3" t="s">
        <v>12</v>
      </c>
      <c r="E1539" s="3">
        <v>1</v>
      </c>
      <c r="F1539" s="3">
        <v>0</v>
      </c>
      <c r="G1539" s="3">
        <f t="shared" ref="G1539:H1539" si="1503">(E1539/373)*100</f>
        <v>0.26809651474530832</v>
      </c>
      <c r="H1539" s="3">
        <f t="shared" si="1503"/>
        <v>0</v>
      </c>
    </row>
    <row r="1540" spans="1:8" ht="14.25" customHeight="1" x14ac:dyDescent="0.3">
      <c r="A1540" s="4" t="s">
        <v>140</v>
      </c>
      <c r="B1540" s="4" t="s">
        <v>141</v>
      </c>
      <c r="C1540" s="5">
        <v>135</v>
      </c>
      <c r="D1540" s="3" t="s">
        <v>12</v>
      </c>
      <c r="E1540" s="3">
        <v>0</v>
      </c>
      <c r="F1540" s="3">
        <v>0</v>
      </c>
      <c r="G1540" s="3">
        <f t="shared" ref="G1540:H1540" si="1504">(E1540/373)*100</f>
        <v>0</v>
      </c>
      <c r="H1540" s="3">
        <f t="shared" si="1504"/>
        <v>0</v>
      </c>
    </row>
    <row r="1541" spans="1:8" ht="14.25" customHeight="1" x14ac:dyDescent="0.3">
      <c r="A1541" s="4" t="s">
        <v>140</v>
      </c>
      <c r="B1541" s="4" t="s">
        <v>141</v>
      </c>
      <c r="C1541" s="5">
        <v>140</v>
      </c>
      <c r="D1541" s="3" t="s">
        <v>12</v>
      </c>
      <c r="E1541" s="3">
        <v>0</v>
      </c>
      <c r="F1541" s="3">
        <v>0</v>
      </c>
      <c r="G1541" s="3">
        <f t="shared" ref="G1541:H1541" si="1505">(E1541/373)*100</f>
        <v>0</v>
      </c>
      <c r="H1541" s="3">
        <f t="shared" si="1505"/>
        <v>0</v>
      </c>
    </row>
    <row r="1542" spans="1:8" ht="14.25" customHeight="1" x14ac:dyDescent="0.3">
      <c r="A1542" s="4" t="s">
        <v>140</v>
      </c>
      <c r="B1542" s="4" t="s">
        <v>141</v>
      </c>
      <c r="C1542" s="5">
        <v>145</v>
      </c>
      <c r="D1542" s="3" t="s">
        <v>12</v>
      </c>
      <c r="E1542" s="3">
        <v>0</v>
      </c>
      <c r="F1542" s="3">
        <v>0</v>
      </c>
      <c r="G1542" s="3">
        <f t="shared" ref="G1542:H1542" si="1506">(E1542/373)*100</f>
        <v>0</v>
      </c>
      <c r="H1542" s="3">
        <f t="shared" si="1506"/>
        <v>0</v>
      </c>
    </row>
    <row r="1543" spans="1:8" ht="14.25" customHeight="1" x14ac:dyDescent="0.3">
      <c r="A1543" s="4" t="s">
        <v>140</v>
      </c>
      <c r="B1543" s="4" t="s">
        <v>141</v>
      </c>
      <c r="C1543" s="5">
        <v>150</v>
      </c>
      <c r="D1543" s="3" t="s">
        <v>12</v>
      </c>
      <c r="E1543" s="3">
        <v>0</v>
      </c>
      <c r="F1543" s="3">
        <v>0</v>
      </c>
      <c r="G1543" s="3">
        <f t="shared" ref="G1543:H1543" si="1507">(E1543/373)*100</f>
        <v>0</v>
      </c>
      <c r="H1543" s="3">
        <f t="shared" si="1507"/>
        <v>0</v>
      </c>
    </row>
    <row r="1544" spans="1:8" ht="14.25" customHeight="1" x14ac:dyDescent="0.3">
      <c r="A1544" s="4" t="s">
        <v>140</v>
      </c>
      <c r="B1544" s="4" t="s">
        <v>141</v>
      </c>
      <c r="C1544" s="5">
        <v>155</v>
      </c>
      <c r="D1544" s="3" t="s">
        <v>12</v>
      </c>
      <c r="E1544" s="3">
        <v>0</v>
      </c>
      <c r="F1544" s="3">
        <v>0</v>
      </c>
      <c r="G1544" s="3">
        <f t="shared" ref="G1544:H1544" si="1508">(E1544/373)*100</f>
        <v>0</v>
      </c>
      <c r="H1544" s="3">
        <f t="shared" si="1508"/>
        <v>0</v>
      </c>
    </row>
    <row r="1545" spans="1:8" ht="14.25" customHeight="1" x14ac:dyDescent="0.3">
      <c r="A1545" s="4" t="s">
        <v>140</v>
      </c>
      <c r="B1545" s="4" t="s">
        <v>141</v>
      </c>
      <c r="C1545" s="5">
        <v>160</v>
      </c>
      <c r="D1545" s="3" t="s">
        <v>12</v>
      </c>
      <c r="E1545" s="3">
        <v>0</v>
      </c>
      <c r="F1545" s="3">
        <v>0</v>
      </c>
      <c r="G1545" s="3">
        <f t="shared" ref="G1545:H1545" si="1509">(E1545/373)*100</f>
        <v>0</v>
      </c>
      <c r="H1545" s="3">
        <f t="shared" si="1509"/>
        <v>0</v>
      </c>
    </row>
    <row r="1546" spans="1:8" ht="14.25" customHeight="1" x14ac:dyDescent="0.3">
      <c r="A1546" s="4" t="s">
        <v>140</v>
      </c>
      <c r="B1546" s="4" t="s">
        <v>141</v>
      </c>
      <c r="C1546" s="5">
        <v>165</v>
      </c>
      <c r="D1546" s="3" t="s">
        <v>12</v>
      </c>
      <c r="E1546" s="3">
        <v>0</v>
      </c>
      <c r="F1546" s="3">
        <v>0</v>
      </c>
      <c r="G1546" s="3">
        <f t="shared" ref="G1546:H1546" si="1510">(E1546/373)*100</f>
        <v>0</v>
      </c>
      <c r="H1546" s="3">
        <f t="shared" si="1510"/>
        <v>0</v>
      </c>
    </row>
    <row r="1547" spans="1:8" ht="14.25" customHeight="1" x14ac:dyDescent="0.3">
      <c r="A1547" s="4" t="s">
        <v>140</v>
      </c>
      <c r="B1547" s="4" t="s">
        <v>141</v>
      </c>
      <c r="C1547" s="5">
        <v>170</v>
      </c>
      <c r="D1547" s="3" t="s">
        <v>12</v>
      </c>
      <c r="E1547" s="3">
        <v>0</v>
      </c>
      <c r="F1547" s="3">
        <v>0</v>
      </c>
      <c r="G1547" s="3">
        <f t="shared" ref="G1547:H1547" si="1511">(E1547/373)*100</f>
        <v>0</v>
      </c>
      <c r="H1547" s="3">
        <f t="shared" si="1511"/>
        <v>0</v>
      </c>
    </row>
    <row r="1548" spans="1:8" ht="14.25" customHeight="1" x14ac:dyDescent="0.3">
      <c r="A1548" s="4" t="s">
        <v>140</v>
      </c>
      <c r="B1548" s="4" t="s">
        <v>141</v>
      </c>
      <c r="C1548" s="5">
        <v>175</v>
      </c>
      <c r="D1548" s="3" t="s">
        <v>12</v>
      </c>
      <c r="E1548" s="3">
        <v>0</v>
      </c>
      <c r="F1548" s="3">
        <v>0</v>
      </c>
      <c r="G1548" s="3">
        <f t="shared" ref="G1548:H1548" si="1512">(E1548/373)*100</f>
        <v>0</v>
      </c>
      <c r="H1548" s="3">
        <f t="shared" si="1512"/>
        <v>0</v>
      </c>
    </row>
    <row r="1549" spans="1:8" ht="14.25" customHeight="1" x14ac:dyDescent="0.3">
      <c r="A1549" s="4" t="s">
        <v>140</v>
      </c>
      <c r="B1549" s="4" t="s">
        <v>141</v>
      </c>
      <c r="C1549" s="5" t="s">
        <v>14</v>
      </c>
      <c r="D1549" s="3" t="s">
        <v>12</v>
      </c>
      <c r="E1549" s="3">
        <v>0</v>
      </c>
      <c r="F1549" s="3">
        <v>0</v>
      </c>
      <c r="G1549" s="3">
        <f t="shared" ref="G1549:H1549" si="1513">(E1549/373)*100</f>
        <v>0</v>
      </c>
      <c r="H1549" s="3">
        <f t="shared" si="1513"/>
        <v>0</v>
      </c>
    </row>
    <row r="1550" spans="1:8" ht="14.25" customHeight="1" x14ac:dyDescent="0.3">
      <c r="A1550" s="4" t="s">
        <v>142</v>
      </c>
      <c r="B1550" s="4" t="s">
        <v>143</v>
      </c>
      <c r="C1550" s="5">
        <v>5</v>
      </c>
      <c r="D1550" s="3" t="s">
        <v>10</v>
      </c>
      <c r="E1550" s="3">
        <v>0</v>
      </c>
      <c r="F1550" s="3">
        <v>0</v>
      </c>
      <c r="G1550" s="3">
        <f t="shared" ref="G1550:H1550" si="1514">(E1550/376)*100</f>
        <v>0</v>
      </c>
      <c r="H1550" s="3">
        <f t="shared" si="1514"/>
        <v>0</v>
      </c>
    </row>
    <row r="1551" spans="1:8" ht="14.25" customHeight="1" x14ac:dyDescent="0.3">
      <c r="A1551" s="4" t="s">
        <v>142</v>
      </c>
      <c r="B1551" s="4" t="s">
        <v>143</v>
      </c>
      <c r="C1551" s="5">
        <v>10</v>
      </c>
      <c r="D1551" s="3" t="s">
        <v>10</v>
      </c>
      <c r="E1551" s="3">
        <v>4</v>
      </c>
      <c r="F1551" s="3">
        <v>0</v>
      </c>
      <c r="G1551" s="3">
        <f t="shared" ref="G1551:H1551" si="1515">(E1551/376)*100</f>
        <v>1.0638297872340425</v>
      </c>
      <c r="H1551" s="3">
        <f t="shared" si="1515"/>
        <v>0</v>
      </c>
    </row>
    <row r="1552" spans="1:8" ht="14.25" customHeight="1" x14ac:dyDescent="0.3">
      <c r="A1552" s="4" t="s">
        <v>142</v>
      </c>
      <c r="B1552" s="4" t="s">
        <v>143</v>
      </c>
      <c r="C1552" s="5">
        <v>15</v>
      </c>
      <c r="D1552" s="3" t="s">
        <v>10</v>
      </c>
      <c r="E1552" s="3">
        <v>3</v>
      </c>
      <c r="F1552" s="3">
        <v>1</v>
      </c>
      <c r="G1552" s="3">
        <f t="shared" ref="G1552:H1552" si="1516">(E1552/376)*100</f>
        <v>0.7978723404255319</v>
      </c>
      <c r="H1552" s="3">
        <f t="shared" si="1516"/>
        <v>0.26595744680851063</v>
      </c>
    </row>
    <row r="1553" spans="1:8" ht="14.25" customHeight="1" x14ac:dyDescent="0.3">
      <c r="A1553" s="4" t="s">
        <v>142</v>
      </c>
      <c r="B1553" s="4" t="s">
        <v>143</v>
      </c>
      <c r="C1553" s="5">
        <v>20</v>
      </c>
      <c r="D1553" s="3" t="s">
        <v>10</v>
      </c>
      <c r="E1553" s="3">
        <v>17</v>
      </c>
      <c r="F1553" s="3">
        <v>2</v>
      </c>
      <c r="G1553" s="3">
        <f t="shared" ref="G1553:H1553" si="1517">(E1553/376)*100</f>
        <v>4.5212765957446814</v>
      </c>
      <c r="H1553" s="3">
        <f t="shared" si="1517"/>
        <v>0.53191489361702127</v>
      </c>
    </row>
    <row r="1554" spans="1:8" ht="14.25" customHeight="1" x14ac:dyDescent="0.3">
      <c r="A1554" s="4" t="s">
        <v>142</v>
      </c>
      <c r="B1554" s="4" t="s">
        <v>143</v>
      </c>
      <c r="C1554" s="5">
        <v>25</v>
      </c>
      <c r="D1554" s="3" t="s">
        <v>10</v>
      </c>
      <c r="E1554" s="3">
        <v>33</v>
      </c>
      <c r="F1554" s="3">
        <v>2</v>
      </c>
      <c r="G1554" s="3">
        <f t="shared" ref="G1554:H1554" si="1518">(E1554/376)*100</f>
        <v>8.7765957446808507</v>
      </c>
      <c r="H1554" s="3">
        <f t="shared" si="1518"/>
        <v>0.53191489361702127</v>
      </c>
    </row>
    <row r="1555" spans="1:8" ht="14.25" customHeight="1" x14ac:dyDescent="0.3">
      <c r="A1555" s="4" t="s">
        <v>142</v>
      </c>
      <c r="B1555" s="4" t="s">
        <v>143</v>
      </c>
      <c r="C1555" s="5">
        <v>30</v>
      </c>
      <c r="D1555" s="3" t="s">
        <v>10</v>
      </c>
      <c r="E1555" s="3">
        <v>44</v>
      </c>
      <c r="F1555" s="3">
        <v>1</v>
      </c>
      <c r="G1555" s="3">
        <f t="shared" ref="G1555:H1555" si="1519">(E1555/376)*100</f>
        <v>11.702127659574469</v>
      </c>
      <c r="H1555" s="3">
        <f t="shared" si="1519"/>
        <v>0.26595744680851063</v>
      </c>
    </row>
    <row r="1556" spans="1:8" ht="14.25" customHeight="1" x14ac:dyDescent="0.3">
      <c r="A1556" s="4" t="s">
        <v>142</v>
      </c>
      <c r="B1556" s="4" t="s">
        <v>143</v>
      </c>
      <c r="C1556" s="5">
        <v>35</v>
      </c>
      <c r="D1556" s="3" t="s">
        <v>10</v>
      </c>
      <c r="E1556" s="3">
        <v>25</v>
      </c>
      <c r="F1556" s="3">
        <v>0</v>
      </c>
      <c r="G1556" s="3">
        <f t="shared" ref="G1556:H1556" si="1520">(E1556/376)*100</f>
        <v>6.6489361702127656</v>
      </c>
      <c r="H1556" s="3">
        <f t="shared" si="1520"/>
        <v>0</v>
      </c>
    </row>
    <row r="1557" spans="1:8" ht="14.25" customHeight="1" x14ac:dyDescent="0.3">
      <c r="A1557" s="4" t="s">
        <v>142</v>
      </c>
      <c r="B1557" s="4" t="s">
        <v>143</v>
      </c>
      <c r="C1557" s="5">
        <v>40</v>
      </c>
      <c r="D1557" s="3" t="s">
        <v>11</v>
      </c>
      <c r="E1557" s="3">
        <v>8</v>
      </c>
      <c r="F1557" s="3">
        <v>0</v>
      </c>
      <c r="G1557" s="3">
        <f t="shared" ref="G1557:H1557" si="1521">(E1557/376)*100</f>
        <v>2.1276595744680851</v>
      </c>
      <c r="H1557" s="3">
        <f t="shared" si="1521"/>
        <v>0</v>
      </c>
    </row>
    <row r="1558" spans="1:8" ht="14.25" customHeight="1" x14ac:dyDescent="0.3">
      <c r="A1558" s="4" t="s">
        <v>142</v>
      </c>
      <c r="B1558" s="4" t="s">
        <v>143</v>
      </c>
      <c r="C1558" s="5">
        <v>45</v>
      </c>
      <c r="D1558" s="3" t="s">
        <v>11</v>
      </c>
      <c r="E1558" s="3">
        <v>10</v>
      </c>
      <c r="F1558" s="3">
        <v>0</v>
      </c>
      <c r="G1558" s="3">
        <f t="shared" ref="G1558:H1558" si="1522">(E1558/376)*100</f>
        <v>2.6595744680851063</v>
      </c>
      <c r="H1558" s="3">
        <f t="shared" si="1522"/>
        <v>0</v>
      </c>
    </row>
    <row r="1559" spans="1:8" ht="14.25" customHeight="1" x14ac:dyDescent="0.3">
      <c r="A1559" s="4" t="s">
        <v>142</v>
      </c>
      <c r="B1559" s="4" t="s">
        <v>143</v>
      </c>
      <c r="C1559" s="5">
        <v>50</v>
      </c>
      <c r="D1559" s="3" t="s">
        <v>11</v>
      </c>
      <c r="E1559" s="3">
        <v>2</v>
      </c>
      <c r="F1559" s="3">
        <v>1</v>
      </c>
      <c r="G1559" s="3">
        <f t="shared" ref="G1559:H1559" si="1523">(E1559/376)*100</f>
        <v>0.53191489361702127</v>
      </c>
      <c r="H1559" s="3">
        <f t="shared" si="1523"/>
        <v>0.26595744680851063</v>
      </c>
    </row>
    <row r="1560" spans="1:8" ht="14.25" customHeight="1" x14ac:dyDescent="0.3">
      <c r="A1560" s="4" t="s">
        <v>142</v>
      </c>
      <c r="B1560" s="4" t="s">
        <v>143</v>
      </c>
      <c r="C1560" s="5">
        <v>55</v>
      </c>
      <c r="D1560" s="3" t="s">
        <v>11</v>
      </c>
      <c r="E1560" s="3">
        <v>3</v>
      </c>
      <c r="F1560" s="3">
        <v>0</v>
      </c>
      <c r="G1560" s="3">
        <f t="shared" ref="G1560:H1560" si="1524">(E1560/376)*100</f>
        <v>0.7978723404255319</v>
      </c>
      <c r="H1560" s="3">
        <f t="shared" si="1524"/>
        <v>0</v>
      </c>
    </row>
    <row r="1561" spans="1:8" ht="14.25" customHeight="1" x14ac:dyDescent="0.3">
      <c r="A1561" s="4" t="s">
        <v>142</v>
      </c>
      <c r="B1561" s="4" t="s">
        <v>143</v>
      </c>
      <c r="C1561" s="5">
        <v>60</v>
      </c>
      <c r="D1561" s="3" t="s">
        <v>11</v>
      </c>
      <c r="E1561" s="3">
        <v>4</v>
      </c>
      <c r="F1561" s="3">
        <v>0</v>
      </c>
      <c r="G1561" s="3">
        <f t="shared" ref="G1561:H1561" si="1525">(E1561/376)*100</f>
        <v>1.0638297872340425</v>
      </c>
      <c r="H1561" s="3">
        <f t="shared" si="1525"/>
        <v>0</v>
      </c>
    </row>
    <row r="1562" spans="1:8" ht="14.25" customHeight="1" x14ac:dyDescent="0.3">
      <c r="A1562" s="4" t="s">
        <v>142</v>
      </c>
      <c r="B1562" s="4" t="s">
        <v>143</v>
      </c>
      <c r="C1562" s="5">
        <v>65</v>
      </c>
      <c r="D1562" s="3" t="s">
        <v>11</v>
      </c>
      <c r="E1562" s="3">
        <v>8</v>
      </c>
      <c r="F1562" s="3">
        <v>1</v>
      </c>
      <c r="G1562" s="3">
        <f t="shared" ref="G1562:H1562" si="1526">(E1562/376)*100</f>
        <v>2.1276595744680851</v>
      </c>
      <c r="H1562" s="3">
        <f t="shared" si="1526"/>
        <v>0.26595744680851063</v>
      </c>
    </row>
    <row r="1563" spans="1:8" ht="14.25" customHeight="1" x14ac:dyDescent="0.3">
      <c r="A1563" s="4" t="s">
        <v>142</v>
      </c>
      <c r="B1563" s="4" t="s">
        <v>143</v>
      </c>
      <c r="C1563" s="5">
        <v>70</v>
      </c>
      <c r="D1563" s="3" t="s">
        <v>11</v>
      </c>
      <c r="E1563" s="3">
        <v>11</v>
      </c>
      <c r="F1563" s="3">
        <v>1</v>
      </c>
      <c r="G1563" s="3">
        <f t="shared" ref="G1563:H1563" si="1527">(E1563/376)*100</f>
        <v>2.9255319148936172</v>
      </c>
      <c r="H1563" s="3">
        <f t="shared" si="1527"/>
        <v>0.26595744680851063</v>
      </c>
    </row>
    <row r="1564" spans="1:8" ht="14.25" customHeight="1" x14ac:dyDescent="0.3">
      <c r="A1564" s="4" t="s">
        <v>142</v>
      </c>
      <c r="B1564" s="4" t="s">
        <v>143</v>
      </c>
      <c r="C1564" s="5">
        <v>75</v>
      </c>
      <c r="D1564" s="3" t="s">
        <v>11</v>
      </c>
      <c r="E1564" s="3">
        <v>23</v>
      </c>
      <c r="F1564" s="3">
        <v>1</v>
      </c>
      <c r="G1564" s="3">
        <f t="shared" ref="G1564:H1564" si="1528">(E1564/376)*100</f>
        <v>6.1170212765957448</v>
      </c>
      <c r="H1564" s="3">
        <f t="shared" si="1528"/>
        <v>0.26595744680851063</v>
      </c>
    </row>
    <row r="1565" spans="1:8" ht="14.25" customHeight="1" x14ac:dyDescent="0.3">
      <c r="A1565" s="4" t="s">
        <v>142</v>
      </c>
      <c r="B1565" s="4" t="s">
        <v>143</v>
      </c>
      <c r="C1565" s="5">
        <v>80</v>
      </c>
      <c r="D1565" s="3" t="s">
        <v>12</v>
      </c>
      <c r="E1565" s="3">
        <v>18</v>
      </c>
      <c r="F1565" s="3">
        <v>1</v>
      </c>
      <c r="G1565" s="3">
        <f t="shared" ref="G1565:H1565" si="1529">(E1565/376)*100</f>
        <v>4.7872340425531918</v>
      </c>
      <c r="H1565" s="3">
        <f t="shared" si="1529"/>
        <v>0.26595744680851063</v>
      </c>
    </row>
    <row r="1566" spans="1:8" ht="14.25" customHeight="1" x14ac:dyDescent="0.3">
      <c r="A1566" s="4" t="s">
        <v>142</v>
      </c>
      <c r="B1566" s="4" t="s">
        <v>143</v>
      </c>
      <c r="C1566" s="5">
        <v>85</v>
      </c>
      <c r="D1566" s="3" t="s">
        <v>12</v>
      </c>
      <c r="E1566" s="3">
        <v>19</v>
      </c>
      <c r="F1566" s="3">
        <v>1</v>
      </c>
      <c r="G1566" s="3">
        <f t="shared" ref="G1566:H1566" si="1530">(E1566/376)*100</f>
        <v>5.0531914893617014</v>
      </c>
      <c r="H1566" s="3">
        <f t="shared" si="1530"/>
        <v>0.26595744680851063</v>
      </c>
    </row>
    <row r="1567" spans="1:8" ht="14.25" customHeight="1" x14ac:dyDescent="0.3">
      <c r="A1567" s="4" t="s">
        <v>142</v>
      </c>
      <c r="B1567" s="4" t="s">
        <v>143</v>
      </c>
      <c r="C1567" s="5">
        <v>90</v>
      </c>
      <c r="D1567" s="3" t="s">
        <v>12</v>
      </c>
      <c r="E1567" s="3">
        <v>34</v>
      </c>
      <c r="F1567" s="3">
        <v>0</v>
      </c>
      <c r="G1567" s="3">
        <f t="shared" ref="G1567:H1567" si="1531">(E1567/376)*100</f>
        <v>9.0425531914893629</v>
      </c>
      <c r="H1567" s="3">
        <f t="shared" si="1531"/>
        <v>0</v>
      </c>
    </row>
    <row r="1568" spans="1:8" ht="14.25" customHeight="1" x14ac:dyDescent="0.3">
      <c r="A1568" s="4" t="s">
        <v>142</v>
      </c>
      <c r="B1568" s="4" t="s">
        <v>143</v>
      </c>
      <c r="C1568" s="5">
        <v>95</v>
      </c>
      <c r="D1568" s="3" t="s">
        <v>12</v>
      </c>
      <c r="E1568" s="3">
        <v>26</v>
      </c>
      <c r="F1568" s="3">
        <v>2</v>
      </c>
      <c r="G1568" s="3">
        <f t="shared" ref="G1568:H1568" si="1532">(E1568/376)*100</f>
        <v>6.9148936170212769</v>
      </c>
      <c r="H1568" s="3">
        <f t="shared" si="1532"/>
        <v>0.53191489361702127</v>
      </c>
    </row>
    <row r="1569" spans="1:8" ht="14.25" customHeight="1" x14ac:dyDescent="0.3">
      <c r="A1569" s="4" t="s">
        <v>142</v>
      </c>
      <c r="B1569" s="4" t="s">
        <v>143</v>
      </c>
      <c r="C1569" s="5">
        <v>100</v>
      </c>
      <c r="D1569" s="3" t="s">
        <v>12</v>
      </c>
      <c r="E1569" s="3">
        <v>24</v>
      </c>
      <c r="F1569" s="3">
        <v>0</v>
      </c>
      <c r="G1569" s="3">
        <f t="shared" ref="G1569:H1569" si="1533">(E1569/376)*100</f>
        <v>6.3829787234042552</v>
      </c>
      <c r="H1569" s="3">
        <f t="shared" si="1533"/>
        <v>0</v>
      </c>
    </row>
    <row r="1570" spans="1:8" ht="14.25" customHeight="1" x14ac:dyDescent="0.3">
      <c r="A1570" s="4" t="s">
        <v>142</v>
      </c>
      <c r="B1570" s="4" t="s">
        <v>143</v>
      </c>
      <c r="C1570" s="5">
        <v>105</v>
      </c>
      <c r="D1570" s="3" t="s">
        <v>12</v>
      </c>
      <c r="E1570" s="3">
        <v>14</v>
      </c>
      <c r="F1570" s="3">
        <v>0</v>
      </c>
      <c r="G1570" s="3">
        <f t="shared" ref="G1570:H1570" si="1534">(E1570/376)*100</f>
        <v>3.7234042553191489</v>
      </c>
      <c r="H1570" s="3">
        <f t="shared" si="1534"/>
        <v>0</v>
      </c>
    </row>
    <row r="1571" spans="1:8" ht="14.25" customHeight="1" x14ac:dyDescent="0.3">
      <c r="A1571" s="4" t="s">
        <v>142</v>
      </c>
      <c r="B1571" s="4" t="s">
        <v>143</v>
      </c>
      <c r="C1571" s="5">
        <v>110</v>
      </c>
      <c r="D1571" s="3" t="s">
        <v>12</v>
      </c>
      <c r="E1571" s="3">
        <v>13</v>
      </c>
      <c r="F1571" s="3">
        <v>2</v>
      </c>
      <c r="G1571" s="3">
        <f t="shared" ref="G1571:H1571" si="1535">(E1571/376)*100</f>
        <v>3.4574468085106385</v>
      </c>
      <c r="H1571" s="3">
        <f t="shared" si="1535"/>
        <v>0.53191489361702127</v>
      </c>
    </row>
    <row r="1572" spans="1:8" ht="14.25" customHeight="1" x14ac:dyDescent="0.3">
      <c r="A1572" s="4" t="s">
        <v>142</v>
      </c>
      <c r="B1572" s="4" t="s">
        <v>143</v>
      </c>
      <c r="C1572" s="5">
        <v>115</v>
      </c>
      <c r="D1572" s="3" t="s">
        <v>12</v>
      </c>
      <c r="E1572" s="3">
        <v>5</v>
      </c>
      <c r="F1572" s="3">
        <v>0</v>
      </c>
      <c r="G1572" s="3">
        <f t="shared" ref="G1572:H1572" si="1536">(E1572/376)*100</f>
        <v>1.3297872340425532</v>
      </c>
      <c r="H1572" s="3">
        <f t="shared" si="1536"/>
        <v>0</v>
      </c>
    </row>
    <row r="1573" spans="1:8" ht="14.25" customHeight="1" x14ac:dyDescent="0.3">
      <c r="A1573" s="4" t="s">
        <v>142</v>
      </c>
      <c r="B1573" s="4" t="s">
        <v>143</v>
      </c>
      <c r="C1573" s="5">
        <v>120</v>
      </c>
      <c r="D1573" s="3" t="s">
        <v>12</v>
      </c>
      <c r="E1573" s="3">
        <v>3</v>
      </c>
      <c r="F1573" s="3">
        <v>0</v>
      </c>
      <c r="G1573" s="3">
        <f t="shared" ref="G1573:H1573" si="1537">(E1573/376)*100</f>
        <v>0.7978723404255319</v>
      </c>
      <c r="H1573" s="3">
        <f t="shared" si="1537"/>
        <v>0</v>
      </c>
    </row>
    <row r="1574" spans="1:8" ht="14.25" customHeight="1" x14ac:dyDescent="0.3">
      <c r="A1574" s="4" t="s">
        <v>142</v>
      </c>
      <c r="B1574" s="4" t="s">
        <v>143</v>
      </c>
      <c r="C1574" s="5">
        <v>125</v>
      </c>
      <c r="D1574" s="3" t="s">
        <v>12</v>
      </c>
      <c r="E1574" s="3">
        <v>4</v>
      </c>
      <c r="F1574" s="3">
        <v>0</v>
      </c>
      <c r="G1574" s="3">
        <f t="shared" ref="G1574:H1574" si="1538">(E1574/376)*100</f>
        <v>1.0638297872340425</v>
      </c>
      <c r="H1574" s="3">
        <f t="shared" si="1538"/>
        <v>0</v>
      </c>
    </row>
    <row r="1575" spans="1:8" ht="14.25" customHeight="1" x14ac:dyDescent="0.3">
      <c r="A1575" s="4" t="s">
        <v>142</v>
      </c>
      <c r="B1575" s="4" t="s">
        <v>143</v>
      </c>
      <c r="C1575" s="5">
        <v>130</v>
      </c>
      <c r="D1575" s="3" t="s">
        <v>12</v>
      </c>
      <c r="E1575" s="3">
        <v>4</v>
      </c>
      <c r="F1575" s="3">
        <v>0</v>
      </c>
      <c r="G1575" s="3">
        <f t="shared" ref="G1575:H1575" si="1539">(E1575/376)*100</f>
        <v>1.0638297872340425</v>
      </c>
      <c r="H1575" s="3">
        <f t="shared" si="1539"/>
        <v>0</v>
      </c>
    </row>
    <row r="1576" spans="1:8" ht="14.25" customHeight="1" x14ac:dyDescent="0.3">
      <c r="A1576" s="4" t="s">
        <v>142</v>
      </c>
      <c r="B1576" s="4" t="s">
        <v>143</v>
      </c>
      <c r="C1576" s="5">
        <v>135</v>
      </c>
      <c r="D1576" s="3" t="s">
        <v>12</v>
      </c>
      <c r="E1576" s="3">
        <v>1</v>
      </c>
      <c r="F1576" s="3">
        <v>0</v>
      </c>
      <c r="G1576" s="3">
        <f t="shared" ref="G1576:H1576" si="1540">(E1576/376)*100</f>
        <v>0.26595744680851063</v>
      </c>
      <c r="H1576" s="3">
        <f t="shared" si="1540"/>
        <v>0</v>
      </c>
    </row>
    <row r="1577" spans="1:8" ht="14.25" customHeight="1" x14ac:dyDescent="0.3">
      <c r="A1577" s="4" t="s">
        <v>142</v>
      </c>
      <c r="B1577" s="4" t="s">
        <v>143</v>
      </c>
      <c r="C1577" s="5">
        <v>140</v>
      </c>
      <c r="D1577" s="3" t="s">
        <v>12</v>
      </c>
      <c r="E1577" s="3">
        <v>0</v>
      </c>
      <c r="F1577" s="3">
        <v>0</v>
      </c>
      <c r="G1577" s="3">
        <f t="shared" ref="G1577:H1577" si="1541">(E1577/376)*100</f>
        <v>0</v>
      </c>
      <c r="H1577" s="3">
        <f t="shared" si="1541"/>
        <v>0</v>
      </c>
    </row>
    <row r="1578" spans="1:8" ht="14.25" customHeight="1" x14ac:dyDescent="0.3">
      <c r="A1578" s="4" t="s">
        <v>142</v>
      </c>
      <c r="B1578" s="4" t="s">
        <v>143</v>
      </c>
      <c r="C1578" s="5">
        <v>145</v>
      </c>
      <c r="D1578" s="3" t="s">
        <v>12</v>
      </c>
      <c r="E1578" s="3">
        <v>0</v>
      </c>
      <c r="F1578" s="3">
        <v>0</v>
      </c>
      <c r="G1578" s="3">
        <f t="shared" ref="G1578:H1578" si="1542">(E1578/376)*100</f>
        <v>0</v>
      </c>
      <c r="H1578" s="3">
        <f t="shared" si="1542"/>
        <v>0</v>
      </c>
    </row>
    <row r="1579" spans="1:8" ht="14.25" customHeight="1" x14ac:dyDescent="0.3">
      <c r="A1579" s="4" t="s">
        <v>142</v>
      </c>
      <c r="B1579" s="4" t="s">
        <v>143</v>
      </c>
      <c r="C1579" s="5">
        <v>150</v>
      </c>
      <c r="D1579" s="3" t="s">
        <v>12</v>
      </c>
      <c r="E1579" s="3">
        <v>0</v>
      </c>
      <c r="F1579" s="3">
        <v>0</v>
      </c>
      <c r="G1579" s="3">
        <f t="shared" ref="G1579:H1579" si="1543">(E1579/376)*100</f>
        <v>0</v>
      </c>
      <c r="H1579" s="3">
        <f t="shared" si="1543"/>
        <v>0</v>
      </c>
    </row>
    <row r="1580" spans="1:8" ht="14.25" customHeight="1" x14ac:dyDescent="0.3">
      <c r="A1580" s="4" t="s">
        <v>142</v>
      </c>
      <c r="B1580" s="4" t="s">
        <v>143</v>
      </c>
      <c r="C1580" s="5">
        <v>155</v>
      </c>
      <c r="D1580" s="3" t="s">
        <v>12</v>
      </c>
      <c r="E1580" s="3">
        <v>0</v>
      </c>
      <c r="F1580" s="3">
        <v>0</v>
      </c>
      <c r="G1580" s="3">
        <f t="shared" ref="G1580:H1580" si="1544">(E1580/376)*100</f>
        <v>0</v>
      </c>
      <c r="H1580" s="3">
        <f t="shared" si="1544"/>
        <v>0</v>
      </c>
    </row>
    <row r="1581" spans="1:8" ht="14.25" customHeight="1" x14ac:dyDescent="0.3">
      <c r="A1581" s="4" t="s">
        <v>142</v>
      </c>
      <c r="B1581" s="4" t="s">
        <v>143</v>
      </c>
      <c r="C1581" s="5">
        <v>160</v>
      </c>
      <c r="D1581" s="3" t="s">
        <v>12</v>
      </c>
      <c r="E1581" s="3">
        <v>0</v>
      </c>
      <c r="F1581" s="3">
        <v>0</v>
      </c>
      <c r="G1581" s="3">
        <f t="shared" ref="G1581:H1581" si="1545">(E1581/376)*100</f>
        <v>0</v>
      </c>
      <c r="H1581" s="3">
        <f t="shared" si="1545"/>
        <v>0</v>
      </c>
    </row>
    <row r="1582" spans="1:8" ht="14.25" customHeight="1" x14ac:dyDescent="0.3">
      <c r="A1582" s="4" t="s">
        <v>142</v>
      </c>
      <c r="B1582" s="4" t="s">
        <v>143</v>
      </c>
      <c r="C1582" s="5">
        <v>165</v>
      </c>
      <c r="D1582" s="3" t="s">
        <v>12</v>
      </c>
      <c r="E1582" s="3">
        <v>0</v>
      </c>
      <c r="F1582" s="3">
        <v>0</v>
      </c>
      <c r="G1582" s="3">
        <f t="shared" ref="G1582:H1582" si="1546">(E1582/376)*100</f>
        <v>0</v>
      </c>
      <c r="H1582" s="3">
        <f t="shared" si="1546"/>
        <v>0</v>
      </c>
    </row>
    <row r="1583" spans="1:8" ht="14.25" customHeight="1" x14ac:dyDescent="0.3">
      <c r="A1583" s="4" t="s">
        <v>142</v>
      </c>
      <c r="B1583" s="4" t="s">
        <v>143</v>
      </c>
      <c r="C1583" s="5">
        <v>170</v>
      </c>
      <c r="D1583" s="3" t="s">
        <v>12</v>
      </c>
      <c r="E1583" s="3">
        <v>0</v>
      </c>
      <c r="F1583" s="3">
        <v>0</v>
      </c>
      <c r="G1583" s="3">
        <f t="shared" ref="G1583:H1583" si="1547">(E1583/376)*100</f>
        <v>0</v>
      </c>
      <c r="H1583" s="3">
        <f t="shared" si="1547"/>
        <v>0</v>
      </c>
    </row>
    <row r="1584" spans="1:8" ht="14.25" customHeight="1" x14ac:dyDescent="0.3">
      <c r="A1584" s="4" t="s">
        <v>142</v>
      </c>
      <c r="B1584" s="4" t="s">
        <v>143</v>
      </c>
      <c r="C1584" s="5">
        <v>175</v>
      </c>
      <c r="D1584" s="3" t="s">
        <v>12</v>
      </c>
      <c r="E1584" s="3">
        <v>0</v>
      </c>
      <c r="F1584" s="3">
        <v>0</v>
      </c>
      <c r="G1584" s="3">
        <f t="shared" ref="G1584:H1584" si="1548">(E1584/376)*100</f>
        <v>0</v>
      </c>
      <c r="H1584" s="3">
        <f t="shared" si="1548"/>
        <v>0</v>
      </c>
    </row>
    <row r="1585" spans="1:8" ht="14.25" customHeight="1" x14ac:dyDescent="0.3">
      <c r="A1585" s="4" t="s">
        <v>142</v>
      </c>
      <c r="B1585" s="4" t="s">
        <v>143</v>
      </c>
      <c r="C1585" s="5" t="s">
        <v>14</v>
      </c>
      <c r="D1585" s="3" t="s">
        <v>12</v>
      </c>
      <c r="E1585" s="3">
        <v>0</v>
      </c>
      <c r="F1585" s="3">
        <v>0</v>
      </c>
      <c r="G1585" s="3">
        <f t="shared" ref="G1585:H1585" si="1549">(E1585/376)*100</f>
        <v>0</v>
      </c>
      <c r="H1585" s="3">
        <f t="shared" si="1549"/>
        <v>0</v>
      </c>
    </row>
    <row r="1586" spans="1:8" ht="14.25" customHeight="1" x14ac:dyDescent="0.3">
      <c r="A1586" s="4" t="s">
        <v>144</v>
      </c>
      <c r="B1586" s="4" t="s">
        <v>145</v>
      </c>
      <c r="C1586" s="5">
        <v>5</v>
      </c>
      <c r="D1586" s="3" t="s">
        <v>10</v>
      </c>
      <c r="E1586" s="3">
        <v>0</v>
      </c>
      <c r="F1586" s="3">
        <v>0</v>
      </c>
      <c r="G1586" s="3">
        <f t="shared" ref="G1586:H1586" si="1550">(E1586/271)*100</f>
        <v>0</v>
      </c>
      <c r="H1586" s="3">
        <f t="shared" si="1550"/>
        <v>0</v>
      </c>
    </row>
    <row r="1587" spans="1:8" ht="14.25" customHeight="1" x14ac:dyDescent="0.3">
      <c r="A1587" s="4" t="s">
        <v>144</v>
      </c>
      <c r="B1587" s="4" t="s">
        <v>145</v>
      </c>
      <c r="C1587" s="5">
        <v>10</v>
      </c>
      <c r="D1587" s="3" t="s">
        <v>10</v>
      </c>
      <c r="E1587" s="3">
        <v>0</v>
      </c>
      <c r="F1587" s="3">
        <v>0</v>
      </c>
      <c r="G1587" s="3">
        <f t="shared" ref="G1587:H1587" si="1551">(E1587/271)*100</f>
        <v>0</v>
      </c>
      <c r="H1587" s="3">
        <f t="shared" si="1551"/>
        <v>0</v>
      </c>
    </row>
    <row r="1588" spans="1:8" ht="14.25" customHeight="1" x14ac:dyDescent="0.3">
      <c r="A1588" s="4" t="s">
        <v>144</v>
      </c>
      <c r="B1588" s="4" t="s">
        <v>145</v>
      </c>
      <c r="C1588" s="5">
        <v>15</v>
      </c>
      <c r="D1588" s="3" t="s">
        <v>10</v>
      </c>
      <c r="E1588" s="3">
        <v>2</v>
      </c>
      <c r="F1588" s="3">
        <v>1</v>
      </c>
      <c r="G1588" s="3">
        <f t="shared" ref="G1588:H1588" si="1552">(E1588/271)*100</f>
        <v>0.73800738007380073</v>
      </c>
      <c r="H1588" s="3">
        <f t="shared" si="1552"/>
        <v>0.36900369003690037</v>
      </c>
    </row>
    <row r="1589" spans="1:8" ht="14.25" customHeight="1" x14ac:dyDescent="0.3">
      <c r="A1589" s="4" t="s">
        <v>144</v>
      </c>
      <c r="B1589" s="4" t="s">
        <v>145</v>
      </c>
      <c r="C1589" s="5">
        <v>20</v>
      </c>
      <c r="D1589" s="3" t="s">
        <v>10</v>
      </c>
      <c r="E1589" s="3">
        <v>6</v>
      </c>
      <c r="F1589" s="3">
        <v>0</v>
      </c>
      <c r="G1589" s="3">
        <f t="shared" ref="G1589:H1589" si="1553">(E1589/271)*100</f>
        <v>2.214022140221402</v>
      </c>
      <c r="H1589" s="3">
        <f t="shared" si="1553"/>
        <v>0</v>
      </c>
    </row>
    <row r="1590" spans="1:8" ht="14.25" customHeight="1" x14ac:dyDescent="0.3">
      <c r="A1590" s="4" t="s">
        <v>144</v>
      </c>
      <c r="B1590" s="4" t="s">
        <v>145</v>
      </c>
      <c r="C1590" s="5">
        <v>25</v>
      </c>
      <c r="D1590" s="3" t="s">
        <v>10</v>
      </c>
      <c r="E1590" s="3">
        <v>28</v>
      </c>
      <c r="F1590" s="3">
        <v>0</v>
      </c>
      <c r="G1590" s="3">
        <f t="shared" ref="G1590:H1590" si="1554">(E1590/271)*100</f>
        <v>10.332103321033211</v>
      </c>
      <c r="H1590" s="3">
        <f t="shared" si="1554"/>
        <v>0</v>
      </c>
    </row>
    <row r="1591" spans="1:8" ht="14.25" customHeight="1" x14ac:dyDescent="0.3">
      <c r="A1591" s="4" t="s">
        <v>144</v>
      </c>
      <c r="B1591" s="4" t="s">
        <v>145</v>
      </c>
      <c r="C1591" s="5">
        <v>30</v>
      </c>
      <c r="D1591" s="3" t="s">
        <v>10</v>
      </c>
      <c r="E1591" s="3">
        <v>23</v>
      </c>
      <c r="F1591" s="3">
        <v>0</v>
      </c>
      <c r="G1591" s="3">
        <f t="shared" ref="G1591:H1591" si="1555">(E1591/271)*100</f>
        <v>8.4870848708487081</v>
      </c>
      <c r="H1591" s="3">
        <f t="shared" si="1555"/>
        <v>0</v>
      </c>
    </row>
    <row r="1592" spans="1:8" ht="14.25" customHeight="1" x14ac:dyDescent="0.3">
      <c r="A1592" s="4" t="s">
        <v>144</v>
      </c>
      <c r="B1592" s="4" t="s">
        <v>145</v>
      </c>
      <c r="C1592" s="5">
        <v>35</v>
      </c>
      <c r="D1592" s="3" t="s">
        <v>10</v>
      </c>
      <c r="E1592" s="3">
        <v>22</v>
      </c>
      <c r="F1592" s="3">
        <v>0</v>
      </c>
      <c r="G1592" s="3">
        <f t="shared" ref="G1592:H1592" si="1556">(E1592/271)*100</f>
        <v>8.1180811808118083</v>
      </c>
      <c r="H1592" s="3">
        <f t="shared" si="1556"/>
        <v>0</v>
      </c>
    </row>
    <row r="1593" spans="1:8" ht="14.25" customHeight="1" x14ac:dyDescent="0.3">
      <c r="A1593" s="4" t="s">
        <v>144</v>
      </c>
      <c r="B1593" s="4" t="s">
        <v>145</v>
      </c>
      <c r="C1593" s="5">
        <v>40</v>
      </c>
      <c r="D1593" s="3" t="s">
        <v>11</v>
      </c>
      <c r="E1593" s="3">
        <v>13</v>
      </c>
      <c r="F1593" s="3">
        <v>0</v>
      </c>
      <c r="G1593" s="3">
        <f t="shared" ref="G1593:H1593" si="1557">(E1593/271)*100</f>
        <v>4.7970479704797047</v>
      </c>
      <c r="H1593" s="3">
        <f t="shared" si="1557"/>
        <v>0</v>
      </c>
    </row>
    <row r="1594" spans="1:8" ht="14.25" customHeight="1" x14ac:dyDescent="0.3">
      <c r="A1594" s="4" t="s">
        <v>144</v>
      </c>
      <c r="B1594" s="4" t="s">
        <v>145</v>
      </c>
      <c r="C1594" s="5">
        <v>45</v>
      </c>
      <c r="D1594" s="3" t="s">
        <v>11</v>
      </c>
      <c r="E1594" s="3">
        <v>4</v>
      </c>
      <c r="F1594" s="3">
        <v>0</v>
      </c>
      <c r="G1594" s="3">
        <f t="shared" ref="G1594:H1594" si="1558">(E1594/271)*100</f>
        <v>1.4760147601476015</v>
      </c>
      <c r="H1594" s="3">
        <f t="shared" si="1558"/>
        <v>0</v>
      </c>
    </row>
    <row r="1595" spans="1:8" ht="14.25" customHeight="1" x14ac:dyDescent="0.3">
      <c r="A1595" s="4" t="s">
        <v>144</v>
      </c>
      <c r="B1595" s="4" t="s">
        <v>145</v>
      </c>
      <c r="C1595" s="5">
        <v>50</v>
      </c>
      <c r="D1595" s="3" t="s">
        <v>11</v>
      </c>
      <c r="E1595" s="3">
        <v>2</v>
      </c>
      <c r="F1595" s="3">
        <v>0</v>
      </c>
      <c r="G1595" s="3">
        <f t="shared" ref="G1595:H1595" si="1559">(E1595/271)*100</f>
        <v>0.73800738007380073</v>
      </c>
      <c r="H1595" s="3">
        <f t="shared" si="1559"/>
        <v>0</v>
      </c>
    </row>
    <row r="1596" spans="1:8" ht="14.25" customHeight="1" x14ac:dyDescent="0.3">
      <c r="A1596" s="4" t="s">
        <v>144</v>
      </c>
      <c r="B1596" s="4" t="s">
        <v>145</v>
      </c>
      <c r="C1596" s="5">
        <v>55</v>
      </c>
      <c r="D1596" s="3" t="s">
        <v>11</v>
      </c>
      <c r="E1596" s="3">
        <v>2</v>
      </c>
      <c r="F1596" s="3">
        <v>0</v>
      </c>
      <c r="G1596" s="3">
        <f t="shared" ref="G1596:H1596" si="1560">(E1596/271)*100</f>
        <v>0.73800738007380073</v>
      </c>
      <c r="H1596" s="3">
        <f t="shared" si="1560"/>
        <v>0</v>
      </c>
    </row>
    <row r="1597" spans="1:8" ht="14.25" customHeight="1" x14ac:dyDescent="0.3">
      <c r="A1597" s="4" t="s">
        <v>144</v>
      </c>
      <c r="B1597" s="4" t="s">
        <v>145</v>
      </c>
      <c r="C1597" s="5">
        <v>60</v>
      </c>
      <c r="D1597" s="3" t="s">
        <v>11</v>
      </c>
      <c r="E1597" s="3">
        <v>2</v>
      </c>
      <c r="F1597" s="3">
        <v>0</v>
      </c>
      <c r="G1597" s="3">
        <f t="shared" ref="G1597:H1597" si="1561">(E1597/271)*100</f>
        <v>0.73800738007380073</v>
      </c>
      <c r="H1597" s="3">
        <f t="shared" si="1561"/>
        <v>0</v>
      </c>
    </row>
    <row r="1598" spans="1:8" ht="14.25" customHeight="1" x14ac:dyDescent="0.3">
      <c r="A1598" s="4" t="s">
        <v>144</v>
      </c>
      <c r="B1598" s="4" t="s">
        <v>145</v>
      </c>
      <c r="C1598" s="5">
        <v>65</v>
      </c>
      <c r="D1598" s="3" t="s">
        <v>11</v>
      </c>
      <c r="E1598" s="3">
        <v>2</v>
      </c>
      <c r="F1598" s="3">
        <v>0</v>
      </c>
      <c r="G1598" s="3">
        <f t="shared" ref="G1598:H1598" si="1562">(E1598/271)*100</f>
        <v>0.73800738007380073</v>
      </c>
      <c r="H1598" s="3">
        <f t="shared" si="1562"/>
        <v>0</v>
      </c>
    </row>
    <row r="1599" spans="1:8" ht="14.25" customHeight="1" x14ac:dyDescent="0.3">
      <c r="A1599" s="4" t="s">
        <v>144</v>
      </c>
      <c r="B1599" s="4" t="s">
        <v>145</v>
      </c>
      <c r="C1599" s="5">
        <v>70</v>
      </c>
      <c r="D1599" s="3" t="s">
        <v>11</v>
      </c>
      <c r="E1599" s="3">
        <v>0</v>
      </c>
      <c r="F1599" s="3">
        <v>0</v>
      </c>
      <c r="G1599" s="3">
        <f t="shared" ref="G1599:H1599" si="1563">(E1599/271)*100</f>
        <v>0</v>
      </c>
      <c r="H1599" s="3">
        <f t="shared" si="1563"/>
        <v>0</v>
      </c>
    </row>
    <row r="1600" spans="1:8" ht="14.25" customHeight="1" x14ac:dyDescent="0.3">
      <c r="A1600" s="4" t="s">
        <v>144</v>
      </c>
      <c r="B1600" s="4" t="s">
        <v>145</v>
      </c>
      <c r="C1600" s="5">
        <v>75</v>
      </c>
      <c r="D1600" s="3" t="s">
        <v>11</v>
      </c>
      <c r="E1600" s="3">
        <v>5</v>
      </c>
      <c r="F1600" s="3">
        <v>0</v>
      </c>
      <c r="G1600" s="3">
        <f t="shared" ref="G1600:H1600" si="1564">(E1600/271)*100</f>
        <v>1.8450184501845017</v>
      </c>
      <c r="H1600" s="3">
        <f t="shared" si="1564"/>
        <v>0</v>
      </c>
    </row>
    <row r="1601" spans="1:8" ht="14.25" customHeight="1" x14ac:dyDescent="0.3">
      <c r="A1601" s="4" t="s">
        <v>144</v>
      </c>
      <c r="B1601" s="4" t="s">
        <v>145</v>
      </c>
      <c r="C1601" s="5">
        <v>80</v>
      </c>
      <c r="D1601" s="3" t="s">
        <v>12</v>
      </c>
      <c r="E1601" s="3">
        <v>6</v>
      </c>
      <c r="F1601" s="3">
        <v>0</v>
      </c>
      <c r="G1601" s="3">
        <f t="shared" ref="G1601:H1601" si="1565">(E1601/271)*100</f>
        <v>2.214022140221402</v>
      </c>
      <c r="H1601" s="3">
        <f t="shared" si="1565"/>
        <v>0</v>
      </c>
    </row>
    <row r="1602" spans="1:8" ht="14.25" customHeight="1" x14ac:dyDescent="0.3">
      <c r="A1602" s="4" t="s">
        <v>144</v>
      </c>
      <c r="B1602" s="4" t="s">
        <v>145</v>
      </c>
      <c r="C1602" s="5">
        <v>85</v>
      </c>
      <c r="D1602" s="3" t="s">
        <v>12</v>
      </c>
      <c r="E1602" s="3">
        <v>9</v>
      </c>
      <c r="F1602" s="3">
        <v>0</v>
      </c>
      <c r="G1602" s="3">
        <f t="shared" ref="G1602:H1602" si="1566">(E1602/271)*100</f>
        <v>3.3210332103321036</v>
      </c>
      <c r="H1602" s="3">
        <f t="shared" si="1566"/>
        <v>0</v>
      </c>
    </row>
    <row r="1603" spans="1:8" ht="14.25" customHeight="1" x14ac:dyDescent="0.3">
      <c r="A1603" s="4" t="s">
        <v>144</v>
      </c>
      <c r="B1603" s="4" t="s">
        <v>145</v>
      </c>
      <c r="C1603" s="5">
        <v>90</v>
      </c>
      <c r="D1603" s="3" t="s">
        <v>12</v>
      </c>
      <c r="E1603" s="3">
        <v>8</v>
      </c>
      <c r="F1603" s="3">
        <v>0</v>
      </c>
      <c r="G1603" s="3">
        <f t="shared" ref="G1603:H1603" si="1567">(E1603/271)*100</f>
        <v>2.9520295202952029</v>
      </c>
      <c r="H1603" s="3">
        <f t="shared" si="1567"/>
        <v>0</v>
      </c>
    </row>
    <row r="1604" spans="1:8" ht="14.25" customHeight="1" x14ac:dyDescent="0.3">
      <c r="A1604" s="4" t="s">
        <v>144</v>
      </c>
      <c r="B1604" s="4" t="s">
        <v>145</v>
      </c>
      <c r="C1604" s="5">
        <v>95</v>
      </c>
      <c r="D1604" s="3" t="s">
        <v>12</v>
      </c>
      <c r="E1604" s="3">
        <v>26</v>
      </c>
      <c r="F1604" s="3">
        <v>0</v>
      </c>
      <c r="G1604" s="3">
        <f t="shared" ref="G1604:H1604" si="1568">(E1604/271)*100</f>
        <v>9.5940959409594093</v>
      </c>
      <c r="H1604" s="3">
        <f t="shared" si="1568"/>
        <v>0</v>
      </c>
    </row>
    <row r="1605" spans="1:8" ht="14.25" customHeight="1" x14ac:dyDescent="0.3">
      <c r="A1605" s="4" t="s">
        <v>144</v>
      </c>
      <c r="B1605" s="4" t="s">
        <v>145</v>
      </c>
      <c r="C1605" s="5">
        <v>100</v>
      </c>
      <c r="D1605" s="3" t="s">
        <v>12</v>
      </c>
      <c r="E1605" s="3">
        <v>28</v>
      </c>
      <c r="F1605" s="3">
        <v>0</v>
      </c>
      <c r="G1605" s="3">
        <f t="shared" ref="G1605:H1605" si="1569">(E1605/271)*100</f>
        <v>10.332103321033211</v>
      </c>
      <c r="H1605" s="3">
        <f t="shared" si="1569"/>
        <v>0</v>
      </c>
    </row>
    <row r="1606" spans="1:8" ht="14.25" customHeight="1" x14ac:dyDescent="0.3">
      <c r="A1606" s="4" t="s">
        <v>144</v>
      </c>
      <c r="B1606" s="4" t="s">
        <v>145</v>
      </c>
      <c r="C1606" s="5">
        <v>105</v>
      </c>
      <c r="D1606" s="3" t="s">
        <v>12</v>
      </c>
      <c r="E1606" s="3">
        <v>21</v>
      </c>
      <c r="F1606" s="3">
        <v>0</v>
      </c>
      <c r="G1606" s="3">
        <f t="shared" ref="G1606:H1606" si="1570">(E1606/271)*100</f>
        <v>7.7490774907749085</v>
      </c>
      <c r="H1606" s="3">
        <f t="shared" si="1570"/>
        <v>0</v>
      </c>
    </row>
    <row r="1607" spans="1:8" ht="14.25" customHeight="1" x14ac:dyDescent="0.3">
      <c r="A1607" s="4" t="s">
        <v>144</v>
      </c>
      <c r="B1607" s="4" t="s">
        <v>145</v>
      </c>
      <c r="C1607" s="5">
        <v>110</v>
      </c>
      <c r="D1607" s="3" t="s">
        <v>12</v>
      </c>
      <c r="E1607" s="3">
        <v>23</v>
      </c>
      <c r="F1607" s="3">
        <v>0</v>
      </c>
      <c r="G1607" s="3">
        <f t="shared" ref="G1607:H1607" si="1571">(E1607/271)*100</f>
        <v>8.4870848708487081</v>
      </c>
      <c r="H1607" s="3">
        <f t="shared" si="1571"/>
        <v>0</v>
      </c>
    </row>
    <row r="1608" spans="1:8" ht="14.25" customHeight="1" x14ac:dyDescent="0.3">
      <c r="A1608" s="4" t="s">
        <v>144</v>
      </c>
      <c r="B1608" s="4" t="s">
        <v>145</v>
      </c>
      <c r="C1608" s="5">
        <v>115</v>
      </c>
      <c r="D1608" s="3" t="s">
        <v>12</v>
      </c>
      <c r="E1608" s="3">
        <v>16</v>
      </c>
      <c r="F1608" s="3">
        <v>0</v>
      </c>
      <c r="G1608" s="3">
        <f t="shared" ref="G1608:H1608" si="1572">(E1608/271)*100</f>
        <v>5.9040590405904059</v>
      </c>
      <c r="H1608" s="3">
        <f t="shared" si="1572"/>
        <v>0</v>
      </c>
    </row>
    <row r="1609" spans="1:8" ht="14.25" customHeight="1" x14ac:dyDescent="0.3">
      <c r="A1609" s="4" t="s">
        <v>144</v>
      </c>
      <c r="B1609" s="4" t="s">
        <v>145</v>
      </c>
      <c r="C1609" s="5">
        <v>120</v>
      </c>
      <c r="D1609" s="3" t="s">
        <v>12</v>
      </c>
      <c r="E1609" s="3">
        <v>9</v>
      </c>
      <c r="F1609" s="3">
        <v>0</v>
      </c>
      <c r="G1609" s="3">
        <f t="shared" ref="G1609:H1609" si="1573">(E1609/271)*100</f>
        <v>3.3210332103321036</v>
      </c>
      <c r="H1609" s="3">
        <f t="shared" si="1573"/>
        <v>0</v>
      </c>
    </row>
    <row r="1610" spans="1:8" ht="14.25" customHeight="1" x14ac:dyDescent="0.3">
      <c r="A1610" s="4" t="s">
        <v>144</v>
      </c>
      <c r="B1610" s="4" t="s">
        <v>145</v>
      </c>
      <c r="C1610" s="5">
        <v>125</v>
      </c>
      <c r="D1610" s="3" t="s">
        <v>12</v>
      </c>
      <c r="E1610" s="3">
        <v>4</v>
      </c>
      <c r="F1610" s="3">
        <v>0</v>
      </c>
      <c r="G1610" s="3">
        <f t="shared" ref="G1610:H1610" si="1574">(E1610/271)*100</f>
        <v>1.4760147601476015</v>
      </c>
      <c r="H1610" s="3">
        <f t="shared" si="1574"/>
        <v>0</v>
      </c>
    </row>
    <row r="1611" spans="1:8" ht="14.25" customHeight="1" x14ac:dyDescent="0.3">
      <c r="A1611" s="4" t="s">
        <v>144</v>
      </c>
      <c r="B1611" s="4" t="s">
        <v>145</v>
      </c>
      <c r="C1611" s="5">
        <v>130</v>
      </c>
      <c r="D1611" s="3" t="s">
        <v>12</v>
      </c>
      <c r="E1611" s="3">
        <v>7</v>
      </c>
      <c r="F1611" s="3">
        <v>0</v>
      </c>
      <c r="G1611" s="3">
        <f t="shared" ref="G1611:H1611" si="1575">(E1611/271)*100</f>
        <v>2.5830258302583027</v>
      </c>
      <c r="H1611" s="3">
        <f t="shared" si="1575"/>
        <v>0</v>
      </c>
    </row>
    <row r="1612" spans="1:8" ht="14.25" customHeight="1" x14ac:dyDescent="0.3">
      <c r="A1612" s="4" t="s">
        <v>144</v>
      </c>
      <c r="B1612" s="4" t="s">
        <v>145</v>
      </c>
      <c r="C1612" s="5">
        <v>135</v>
      </c>
      <c r="D1612" s="3" t="s">
        <v>12</v>
      </c>
      <c r="E1612" s="3">
        <v>1</v>
      </c>
      <c r="F1612" s="3">
        <v>0</v>
      </c>
      <c r="G1612" s="3">
        <f t="shared" ref="G1612:H1612" si="1576">(E1612/271)*100</f>
        <v>0.36900369003690037</v>
      </c>
      <c r="H1612" s="3">
        <f t="shared" si="1576"/>
        <v>0</v>
      </c>
    </row>
    <row r="1613" spans="1:8" ht="14.25" customHeight="1" x14ac:dyDescent="0.3">
      <c r="A1613" s="4" t="s">
        <v>144</v>
      </c>
      <c r="B1613" s="4" t="s">
        <v>145</v>
      </c>
      <c r="C1613" s="5">
        <v>140</v>
      </c>
      <c r="D1613" s="3" t="s">
        <v>12</v>
      </c>
      <c r="E1613" s="3">
        <v>1</v>
      </c>
      <c r="F1613" s="3">
        <v>0</v>
      </c>
      <c r="G1613" s="3">
        <f t="shared" ref="G1613:H1613" si="1577">(E1613/271)*100</f>
        <v>0.36900369003690037</v>
      </c>
      <c r="H1613" s="3">
        <f t="shared" si="1577"/>
        <v>0</v>
      </c>
    </row>
    <row r="1614" spans="1:8" ht="14.25" customHeight="1" x14ac:dyDescent="0.3">
      <c r="A1614" s="4" t="s">
        <v>144</v>
      </c>
      <c r="B1614" s="4" t="s">
        <v>145</v>
      </c>
      <c r="C1614" s="5">
        <v>145</v>
      </c>
      <c r="D1614" s="3" t="s">
        <v>12</v>
      </c>
      <c r="E1614" s="3">
        <v>0</v>
      </c>
      <c r="F1614" s="3">
        <v>0</v>
      </c>
      <c r="G1614" s="3">
        <f t="shared" ref="G1614:H1614" si="1578">(E1614/271)*100</f>
        <v>0</v>
      </c>
      <c r="H1614" s="3">
        <f t="shared" si="1578"/>
        <v>0</v>
      </c>
    </row>
    <row r="1615" spans="1:8" ht="14.25" customHeight="1" x14ac:dyDescent="0.3">
      <c r="A1615" s="4" t="s">
        <v>144</v>
      </c>
      <c r="B1615" s="4" t="s">
        <v>145</v>
      </c>
      <c r="C1615" s="5">
        <v>150</v>
      </c>
      <c r="D1615" s="3" t="s">
        <v>12</v>
      </c>
      <c r="E1615" s="3">
        <v>0</v>
      </c>
      <c r="F1615" s="3">
        <v>0</v>
      </c>
      <c r="G1615" s="3">
        <f t="shared" ref="G1615:H1615" si="1579">(E1615/271)*100</f>
        <v>0</v>
      </c>
      <c r="H1615" s="3">
        <f t="shared" si="1579"/>
        <v>0</v>
      </c>
    </row>
    <row r="1616" spans="1:8" ht="14.25" customHeight="1" x14ac:dyDescent="0.3">
      <c r="A1616" s="4" t="s">
        <v>144</v>
      </c>
      <c r="B1616" s="4" t="s">
        <v>145</v>
      </c>
      <c r="C1616" s="5">
        <v>155</v>
      </c>
      <c r="D1616" s="3" t="s">
        <v>12</v>
      </c>
      <c r="E1616" s="3">
        <v>0</v>
      </c>
      <c r="F1616" s="3">
        <v>0</v>
      </c>
      <c r="G1616" s="3">
        <f t="shared" ref="G1616:H1616" si="1580">(E1616/271)*100</f>
        <v>0</v>
      </c>
      <c r="H1616" s="3">
        <f t="shared" si="1580"/>
        <v>0</v>
      </c>
    </row>
    <row r="1617" spans="1:8" ht="14.25" customHeight="1" x14ac:dyDescent="0.3">
      <c r="A1617" s="4" t="s">
        <v>144</v>
      </c>
      <c r="B1617" s="4" t="s">
        <v>145</v>
      </c>
      <c r="C1617" s="5">
        <v>160</v>
      </c>
      <c r="D1617" s="3" t="s">
        <v>12</v>
      </c>
      <c r="E1617" s="3">
        <v>0</v>
      </c>
      <c r="F1617" s="3">
        <v>0</v>
      </c>
      <c r="G1617" s="3">
        <f t="shared" ref="G1617:H1617" si="1581">(E1617/271)*100</f>
        <v>0</v>
      </c>
      <c r="H1617" s="3">
        <f t="shared" si="1581"/>
        <v>0</v>
      </c>
    </row>
    <row r="1618" spans="1:8" ht="14.25" customHeight="1" x14ac:dyDescent="0.3">
      <c r="A1618" s="4" t="s">
        <v>144</v>
      </c>
      <c r="B1618" s="4" t="s">
        <v>145</v>
      </c>
      <c r="C1618" s="5">
        <v>165</v>
      </c>
      <c r="D1618" s="3" t="s">
        <v>12</v>
      </c>
      <c r="E1618" s="3">
        <v>0</v>
      </c>
      <c r="F1618" s="3">
        <v>0</v>
      </c>
      <c r="G1618" s="3">
        <f t="shared" ref="G1618:H1618" si="1582">(E1618/271)*100</f>
        <v>0</v>
      </c>
      <c r="H1618" s="3">
        <f t="shared" si="1582"/>
        <v>0</v>
      </c>
    </row>
    <row r="1619" spans="1:8" ht="14.25" customHeight="1" x14ac:dyDescent="0.3">
      <c r="A1619" s="4" t="s">
        <v>144</v>
      </c>
      <c r="B1619" s="4" t="s">
        <v>145</v>
      </c>
      <c r="C1619" s="5">
        <v>170</v>
      </c>
      <c r="D1619" s="3" t="s">
        <v>12</v>
      </c>
      <c r="E1619" s="3">
        <v>0</v>
      </c>
      <c r="F1619" s="3">
        <v>0</v>
      </c>
      <c r="G1619" s="3">
        <f t="shared" ref="G1619:H1619" si="1583">(E1619/271)*100</f>
        <v>0</v>
      </c>
      <c r="H1619" s="3">
        <f t="shared" si="1583"/>
        <v>0</v>
      </c>
    </row>
    <row r="1620" spans="1:8" ht="14.25" customHeight="1" x14ac:dyDescent="0.3">
      <c r="A1620" s="4" t="s">
        <v>144</v>
      </c>
      <c r="B1620" s="4" t="s">
        <v>145</v>
      </c>
      <c r="C1620" s="5">
        <v>175</v>
      </c>
      <c r="D1620" s="3" t="s">
        <v>12</v>
      </c>
      <c r="E1620" s="3">
        <v>0</v>
      </c>
      <c r="F1620" s="3">
        <v>0</v>
      </c>
      <c r="G1620" s="3">
        <f t="shared" ref="G1620:H1620" si="1584">(E1620/271)*100</f>
        <v>0</v>
      </c>
      <c r="H1620" s="3">
        <f t="shared" si="1584"/>
        <v>0</v>
      </c>
    </row>
    <row r="1621" spans="1:8" ht="14.25" customHeight="1" x14ac:dyDescent="0.3">
      <c r="A1621" s="4" t="s">
        <v>144</v>
      </c>
      <c r="B1621" s="4" t="s">
        <v>145</v>
      </c>
      <c r="C1621" s="5" t="s">
        <v>14</v>
      </c>
      <c r="D1621" s="3" t="s">
        <v>12</v>
      </c>
      <c r="E1621" s="3">
        <v>0</v>
      </c>
      <c r="F1621" s="3">
        <v>0</v>
      </c>
      <c r="G1621" s="3">
        <f t="shared" ref="G1621:H1621" si="1585">(E1621/271)*100</f>
        <v>0</v>
      </c>
      <c r="H1621" s="3">
        <f t="shared" si="1585"/>
        <v>0</v>
      </c>
    </row>
    <row r="1622" spans="1:8" ht="14.25" customHeight="1" x14ac:dyDescent="0.3">
      <c r="A1622" s="4" t="s">
        <v>146</v>
      </c>
      <c r="B1622" s="4" t="s">
        <v>147</v>
      </c>
      <c r="C1622" s="5">
        <v>5</v>
      </c>
      <c r="D1622" s="3" t="s">
        <v>10</v>
      </c>
      <c r="E1622" s="3">
        <v>0</v>
      </c>
      <c r="F1622" s="3">
        <v>0</v>
      </c>
      <c r="G1622" s="3">
        <f t="shared" ref="G1622:H1622" si="1586">(E1622/187)*100</f>
        <v>0</v>
      </c>
      <c r="H1622" s="3">
        <f t="shared" si="1586"/>
        <v>0</v>
      </c>
    </row>
    <row r="1623" spans="1:8" ht="14.25" customHeight="1" x14ac:dyDescent="0.3">
      <c r="A1623" s="4" t="s">
        <v>146</v>
      </c>
      <c r="B1623" s="4" t="s">
        <v>147</v>
      </c>
      <c r="C1623" s="5">
        <v>10</v>
      </c>
      <c r="D1623" s="3" t="s">
        <v>10</v>
      </c>
      <c r="E1623" s="3">
        <v>0</v>
      </c>
      <c r="F1623" s="3">
        <v>0</v>
      </c>
      <c r="G1623" s="3">
        <f t="shared" ref="G1623:H1623" si="1587">(E1623/187)*100</f>
        <v>0</v>
      </c>
      <c r="H1623" s="3">
        <f t="shared" si="1587"/>
        <v>0</v>
      </c>
    </row>
    <row r="1624" spans="1:8" ht="14.25" customHeight="1" x14ac:dyDescent="0.3">
      <c r="A1624" s="4" t="s">
        <v>146</v>
      </c>
      <c r="B1624" s="4" t="s">
        <v>147</v>
      </c>
      <c r="C1624" s="5">
        <v>15</v>
      </c>
      <c r="D1624" s="3" t="s">
        <v>10</v>
      </c>
      <c r="E1624" s="3">
        <v>0</v>
      </c>
      <c r="F1624" s="3">
        <v>1</v>
      </c>
      <c r="G1624" s="3">
        <f t="shared" ref="G1624:H1624" si="1588">(E1624/187)*100</f>
        <v>0</v>
      </c>
      <c r="H1624" s="3">
        <f t="shared" si="1588"/>
        <v>0.53475935828876997</v>
      </c>
    </row>
    <row r="1625" spans="1:8" ht="14.25" customHeight="1" x14ac:dyDescent="0.3">
      <c r="A1625" s="4" t="s">
        <v>146</v>
      </c>
      <c r="B1625" s="4" t="s">
        <v>147</v>
      </c>
      <c r="C1625" s="5">
        <v>20</v>
      </c>
      <c r="D1625" s="3" t="s">
        <v>10</v>
      </c>
      <c r="E1625" s="3">
        <v>3</v>
      </c>
      <c r="F1625" s="3">
        <v>0</v>
      </c>
      <c r="G1625" s="3">
        <f t="shared" ref="G1625:H1625" si="1589">(E1625/187)*100</f>
        <v>1.6042780748663104</v>
      </c>
      <c r="H1625" s="3">
        <f t="shared" si="1589"/>
        <v>0</v>
      </c>
    </row>
    <row r="1626" spans="1:8" ht="14.25" customHeight="1" x14ac:dyDescent="0.3">
      <c r="A1626" s="4" t="s">
        <v>146</v>
      </c>
      <c r="B1626" s="4" t="s">
        <v>147</v>
      </c>
      <c r="C1626" s="5">
        <v>25</v>
      </c>
      <c r="D1626" s="3" t="s">
        <v>10</v>
      </c>
      <c r="E1626" s="3">
        <v>14</v>
      </c>
      <c r="F1626" s="3">
        <v>0</v>
      </c>
      <c r="G1626" s="3">
        <f t="shared" ref="G1626:H1626" si="1590">(E1626/187)*100</f>
        <v>7.4866310160427805</v>
      </c>
      <c r="H1626" s="3">
        <f t="shared" si="1590"/>
        <v>0</v>
      </c>
    </row>
    <row r="1627" spans="1:8" ht="14.25" customHeight="1" x14ac:dyDescent="0.3">
      <c r="A1627" s="4" t="s">
        <v>146</v>
      </c>
      <c r="B1627" s="4" t="s">
        <v>147</v>
      </c>
      <c r="C1627" s="5">
        <v>30</v>
      </c>
      <c r="D1627" s="3" t="s">
        <v>10</v>
      </c>
      <c r="E1627" s="3">
        <v>15</v>
      </c>
      <c r="F1627" s="3">
        <v>0</v>
      </c>
      <c r="G1627" s="3">
        <f t="shared" ref="G1627:H1627" si="1591">(E1627/187)*100</f>
        <v>8.0213903743315509</v>
      </c>
      <c r="H1627" s="3">
        <f t="shared" si="1591"/>
        <v>0</v>
      </c>
    </row>
    <row r="1628" spans="1:8" ht="14.25" customHeight="1" x14ac:dyDescent="0.3">
      <c r="A1628" s="4" t="s">
        <v>146</v>
      </c>
      <c r="B1628" s="4" t="s">
        <v>147</v>
      </c>
      <c r="C1628" s="5">
        <v>35</v>
      </c>
      <c r="D1628" s="3" t="s">
        <v>10</v>
      </c>
      <c r="E1628" s="3">
        <v>7</v>
      </c>
      <c r="F1628" s="3">
        <v>0</v>
      </c>
      <c r="G1628" s="3">
        <f t="shared" ref="G1628:H1628" si="1592">(E1628/187)*100</f>
        <v>3.7433155080213902</v>
      </c>
      <c r="H1628" s="3">
        <f t="shared" si="1592"/>
        <v>0</v>
      </c>
    </row>
    <row r="1629" spans="1:8" ht="14.25" customHeight="1" x14ac:dyDescent="0.3">
      <c r="A1629" s="4" t="s">
        <v>146</v>
      </c>
      <c r="B1629" s="4" t="s">
        <v>147</v>
      </c>
      <c r="C1629" s="5">
        <v>40</v>
      </c>
      <c r="D1629" s="3" t="s">
        <v>11</v>
      </c>
      <c r="E1629" s="3">
        <v>8</v>
      </c>
      <c r="F1629" s="3">
        <v>0</v>
      </c>
      <c r="G1629" s="3">
        <f t="shared" ref="G1629:H1629" si="1593">(E1629/187)*100</f>
        <v>4.2780748663101598</v>
      </c>
      <c r="H1629" s="3">
        <f t="shared" si="1593"/>
        <v>0</v>
      </c>
    </row>
    <row r="1630" spans="1:8" ht="14.25" customHeight="1" x14ac:dyDescent="0.3">
      <c r="A1630" s="4" t="s">
        <v>146</v>
      </c>
      <c r="B1630" s="4" t="s">
        <v>147</v>
      </c>
      <c r="C1630" s="5">
        <v>45</v>
      </c>
      <c r="D1630" s="3" t="s">
        <v>11</v>
      </c>
      <c r="E1630" s="3">
        <v>2</v>
      </c>
      <c r="F1630" s="3">
        <v>0</v>
      </c>
      <c r="G1630" s="3">
        <f t="shared" ref="G1630:H1630" si="1594">(E1630/187)*100</f>
        <v>1.0695187165775399</v>
      </c>
      <c r="H1630" s="3">
        <f t="shared" si="1594"/>
        <v>0</v>
      </c>
    </row>
    <row r="1631" spans="1:8" ht="14.25" customHeight="1" x14ac:dyDescent="0.3">
      <c r="A1631" s="4" t="s">
        <v>146</v>
      </c>
      <c r="B1631" s="4" t="s">
        <v>147</v>
      </c>
      <c r="C1631" s="5">
        <v>50</v>
      </c>
      <c r="D1631" s="3" t="s">
        <v>11</v>
      </c>
      <c r="E1631" s="3">
        <v>2</v>
      </c>
      <c r="F1631" s="3">
        <v>0</v>
      </c>
      <c r="G1631" s="3">
        <f t="shared" ref="G1631:H1631" si="1595">(E1631/187)*100</f>
        <v>1.0695187165775399</v>
      </c>
      <c r="H1631" s="3">
        <f t="shared" si="1595"/>
        <v>0</v>
      </c>
    </row>
    <row r="1632" spans="1:8" ht="14.25" customHeight="1" x14ac:dyDescent="0.3">
      <c r="A1632" s="4" t="s">
        <v>146</v>
      </c>
      <c r="B1632" s="4" t="s">
        <v>147</v>
      </c>
      <c r="C1632" s="5">
        <v>55</v>
      </c>
      <c r="D1632" s="3" t="s">
        <v>11</v>
      </c>
      <c r="E1632" s="3">
        <v>1</v>
      </c>
      <c r="F1632" s="3">
        <v>0</v>
      </c>
      <c r="G1632" s="3">
        <f t="shared" ref="G1632:H1632" si="1596">(E1632/187)*100</f>
        <v>0.53475935828876997</v>
      </c>
      <c r="H1632" s="3">
        <f t="shared" si="1596"/>
        <v>0</v>
      </c>
    </row>
    <row r="1633" spans="1:8" ht="14.25" customHeight="1" x14ac:dyDescent="0.3">
      <c r="A1633" s="4" t="s">
        <v>146</v>
      </c>
      <c r="B1633" s="4" t="s">
        <v>147</v>
      </c>
      <c r="C1633" s="5">
        <v>60</v>
      </c>
      <c r="D1633" s="3" t="s">
        <v>11</v>
      </c>
      <c r="E1633" s="3">
        <v>0</v>
      </c>
      <c r="F1633" s="3">
        <v>0</v>
      </c>
      <c r="G1633" s="3">
        <f t="shared" ref="G1633:H1633" si="1597">(E1633/187)*100</f>
        <v>0</v>
      </c>
      <c r="H1633" s="3">
        <f t="shared" si="1597"/>
        <v>0</v>
      </c>
    </row>
    <row r="1634" spans="1:8" ht="14.25" customHeight="1" x14ac:dyDescent="0.3">
      <c r="A1634" s="4" t="s">
        <v>146</v>
      </c>
      <c r="B1634" s="4" t="s">
        <v>147</v>
      </c>
      <c r="C1634" s="5">
        <v>65</v>
      </c>
      <c r="D1634" s="3" t="s">
        <v>11</v>
      </c>
      <c r="E1634" s="3">
        <v>3</v>
      </c>
      <c r="F1634" s="3">
        <v>0</v>
      </c>
      <c r="G1634" s="3">
        <f t="shared" ref="G1634:H1634" si="1598">(E1634/187)*100</f>
        <v>1.6042780748663104</v>
      </c>
      <c r="H1634" s="3">
        <f t="shared" si="1598"/>
        <v>0</v>
      </c>
    </row>
    <row r="1635" spans="1:8" ht="14.25" customHeight="1" x14ac:dyDescent="0.3">
      <c r="A1635" s="4" t="s">
        <v>146</v>
      </c>
      <c r="B1635" s="4" t="s">
        <v>147</v>
      </c>
      <c r="C1635" s="5">
        <v>70</v>
      </c>
      <c r="D1635" s="3" t="s">
        <v>11</v>
      </c>
      <c r="E1635" s="3">
        <v>1</v>
      </c>
      <c r="F1635" s="3">
        <v>1</v>
      </c>
      <c r="G1635" s="3">
        <f t="shared" ref="G1635:H1635" si="1599">(E1635/187)*100</f>
        <v>0.53475935828876997</v>
      </c>
      <c r="H1635" s="3">
        <f t="shared" si="1599"/>
        <v>0.53475935828876997</v>
      </c>
    </row>
    <row r="1636" spans="1:8" ht="14.25" customHeight="1" x14ac:dyDescent="0.3">
      <c r="A1636" s="4" t="s">
        <v>146</v>
      </c>
      <c r="B1636" s="4" t="s">
        <v>147</v>
      </c>
      <c r="C1636" s="5">
        <v>75</v>
      </c>
      <c r="D1636" s="3" t="s">
        <v>11</v>
      </c>
      <c r="E1636" s="3">
        <v>2</v>
      </c>
      <c r="F1636" s="3">
        <v>0</v>
      </c>
      <c r="G1636" s="3">
        <f t="shared" ref="G1636:H1636" si="1600">(E1636/187)*100</f>
        <v>1.0695187165775399</v>
      </c>
      <c r="H1636" s="3">
        <f t="shared" si="1600"/>
        <v>0</v>
      </c>
    </row>
    <row r="1637" spans="1:8" ht="14.25" customHeight="1" x14ac:dyDescent="0.3">
      <c r="A1637" s="4" t="s">
        <v>146</v>
      </c>
      <c r="B1637" s="4" t="s">
        <v>147</v>
      </c>
      <c r="C1637" s="5">
        <v>80</v>
      </c>
      <c r="D1637" s="3" t="s">
        <v>12</v>
      </c>
      <c r="E1637" s="3">
        <v>7</v>
      </c>
      <c r="F1637" s="3">
        <v>0</v>
      </c>
      <c r="G1637" s="3">
        <f t="shared" ref="G1637:H1637" si="1601">(E1637/187)*100</f>
        <v>3.7433155080213902</v>
      </c>
      <c r="H1637" s="3">
        <f t="shared" si="1601"/>
        <v>0</v>
      </c>
    </row>
    <row r="1638" spans="1:8" ht="14.25" customHeight="1" x14ac:dyDescent="0.3">
      <c r="A1638" s="4" t="s">
        <v>146</v>
      </c>
      <c r="B1638" s="4" t="s">
        <v>147</v>
      </c>
      <c r="C1638" s="5">
        <v>85</v>
      </c>
      <c r="D1638" s="3" t="s">
        <v>12</v>
      </c>
      <c r="E1638" s="3">
        <v>5</v>
      </c>
      <c r="F1638" s="3">
        <v>0</v>
      </c>
      <c r="G1638" s="3">
        <f t="shared" ref="G1638:H1638" si="1602">(E1638/187)*100</f>
        <v>2.6737967914438503</v>
      </c>
      <c r="H1638" s="3">
        <f t="shared" si="1602"/>
        <v>0</v>
      </c>
    </row>
    <row r="1639" spans="1:8" ht="14.25" customHeight="1" x14ac:dyDescent="0.3">
      <c r="A1639" s="4" t="s">
        <v>146</v>
      </c>
      <c r="B1639" s="4" t="s">
        <v>147</v>
      </c>
      <c r="C1639" s="5">
        <v>90</v>
      </c>
      <c r="D1639" s="3" t="s">
        <v>12</v>
      </c>
      <c r="E1639" s="3">
        <v>8</v>
      </c>
      <c r="F1639" s="3">
        <v>0</v>
      </c>
      <c r="G1639" s="3">
        <f t="shared" ref="G1639:H1639" si="1603">(E1639/187)*100</f>
        <v>4.2780748663101598</v>
      </c>
      <c r="H1639" s="3">
        <f t="shared" si="1603"/>
        <v>0</v>
      </c>
    </row>
    <row r="1640" spans="1:8" ht="14.25" customHeight="1" x14ac:dyDescent="0.3">
      <c r="A1640" s="4" t="s">
        <v>146</v>
      </c>
      <c r="B1640" s="4" t="s">
        <v>147</v>
      </c>
      <c r="C1640" s="5">
        <v>95</v>
      </c>
      <c r="D1640" s="3" t="s">
        <v>12</v>
      </c>
      <c r="E1640" s="3">
        <v>19</v>
      </c>
      <c r="F1640" s="3">
        <v>0</v>
      </c>
      <c r="G1640" s="3">
        <f t="shared" ref="G1640:H1640" si="1604">(E1640/187)*100</f>
        <v>10.160427807486631</v>
      </c>
      <c r="H1640" s="3">
        <f t="shared" si="1604"/>
        <v>0</v>
      </c>
    </row>
    <row r="1641" spans="1:8" ht="14.25" customHeight="1" x14ac:dyDescent="0.3">
      <c r="A1641" s="4" t="s">
        <v>146</v>
      </c>
      <c r="B1641" s="4" t="s">
        <v>147</v>
      </c>
      <c r="C1641" s="5">
        <v>100</v>
      </c>
      <c r="D1641" s="3" t="s">
        <v>12</v>
      </c>
      <c r="E1641" s="3">
        <v>10</v>
      </c>
      <c r="F1641" s="3">
        <v>0</v>
      </c>
      <c r="G1641" s="3">
        <f t="shared" ref="G1641:H1641" si="1605">(E1641/187)*100</f>
        <v>5.3475935828877006</v>
      </c>
      <c r="H1641" s="3">
        <f t="shared" si="1605"/>
        <v>0</v>
      </c>
    </row>
    <row r="1642" spans="1:8" ht="14.25" customHeight="1" x14ac:dyDescent="0.3">
      <c r="A1642" s="4" t="s">
        <v>146</v>
      </c>
      <c r="B1642" s="4" t="s">
        <v>147</v>
      </c>
      <c r="C1642" s="5">
        <v>105</v>
      </c>
      <c r="D1642" s="3" t="s">
        <v>12</v>
      </c>
      <c r="E1642" s="3">
        <v>14</v>
      </c>
      <c r="F1642" s="3">
        <v>1</v>
      </c>
      <c r="G1642" s="3">
        <f t="shared" ref="G1642:H1642" si="1606">(E1642/187)*100</f>
        <v>7.4866310160427805</v>
      </c>
      <c r="H1642" s="3">
        <f t="shared" si="1606"/>
        <v>0.53475935828876997</v>
      </c>
    </row>
    <row r="1643" spans="1:8" ht="14.25" customHeight="1" x14ac:dyDescent="0.3">
      <c r="A1643" s="4" t="s">
        <v>146</v>
      </c>
      <c r="B1643" s="4" t="s">
        <v>147</v>
      </c>
      <c r="C1643" s="5">
        <v>110</v>
      </c>
      <c r="D1643" s="3" t="s">
        <v>12</v>
      </c>
      <c r="E1643" s="3">
        <v>14</v>
      </c>
      <c r="F1643" s="3">
        <v>0</v>
      </c>
      <c r="G1643" s="3">
        <f t="shared" ref="G1643:H1643" si="1607">(E1643/187)*100</f>
        <v>7.4866310160427805</v>
      </c>
      <c r="H1643" s="3">
        <f t="shared" si="1607"/>
        <v>0</v>
      </c>
    </row>
    <row r="1644" spans="1:8" ht="14.25" customHeight="1" x14ac:dyDescent="0.3">
      <c r="A1644" s="4" t="s">
        <v>146</v>
      </c>
      <c r="B1644" s="4" t="s">
        <v>147</v>
      </c>
      <c r="C1644" s="5">
        <v>115</v>
      </c>
      <c r="D1644" s="3" t="s">
        <v>12</v>
      </c>
      <c r="E1644" s="3">
        <v>11</v>
      </c>
      <c r="F1644" s="3">
        <v>0</v>
      </c>
      <c r="G1644" s="3">
        <f t="shared" ref="G1644:H1644" si="1608">(E1644/187)*100</f>
        <v>5.8823529411764701</v>
      </c>
      <c r="H1644" s="3">
        <f t="shared" si="1608"/>
        <v>0</v>
      </c>
    </row>
    <row r="1645" spans="1:8" ht="14.25" customHeight="1" x14ac:dyDescent="0.3">
      <c r="A1645" s="4" t="s">
        <v>146</v>
      </c>
      <c r="B1645" s="4" t="s">
        <v>147</v>
      </c>
      <c r="C1645" s="5">
        <v>120</v>
      </c>
      <c r="D1645" s="3" t="s">
        <v>12</v>
      </c>
      <c r="E1645" s="3">
        <v>2</v>
      </c>
      <c r="F1645" s="3">
        <v>0</v>
      </c>
      <c r="G1645" s="3">
        <f t="shared" ref="G1645:H1645" si="1609">(E1645/187)*100</f>
        <v>1.0695187165775399</v>
      </c>
      <c r="H1645" s="3">
        <f t="shared" si="1609"/>
        <v>0</v>
      </c>
    </row>
    <row r="1646" spans="1:8" ht="14.25" customHeight="1" x14ac:dyDescent="0.3">
      <c r="A1646" s="4" t="s">
        <v>146</v>
      </c>
      <c r="B1646" s="4" t="s">
        <v>147</v>
      </c>
      <c r="C1646" s="5">
        <v>125</v>
      </c>
      <c r="D1646" s="3" t="s">
        <v>12</v>
      </c>
      <c r="E1646" s="3">
        <v>7</v>
      </c>
      <c r="F1646" s="3">
        <v>0</v>
      </c>
      <c r="G1646" s="3">
        <f t="shared" ref="G1646:H1646" si="1610">(E1646/187)*100</f>
        <v>3.7433155080213902</v>
      </c>
      <c r="H1646" s="3">
        <f t="shared" si="1610"/>
        <v>0</v>
      </c>
    </row>
    <row r="1647" spans="1:8" ht="14.25" customHeight="1" x14ac:dyDescent="0.3">
      <c r="A1647" s="4" t="s">
        <v>146</v>
      </c>
      <c r="B1647" s="4" t="s">
        <v>147</v>
      </c>
      <c r="C1647" s="5">
        <v>130</v>
      </c>
      <c r="D1647" s="3" t="s">
        <v>12</v>
      </c>
      <c r="E1647" s="3">
        <v>8</v>
      </c>
      <c r="F1647" s="3">
        <v>1</v>
      </c>
      <c r="G1647" s="3">
        <f t="shared" ref="G1647:H1647" si="1611">(E1647/187)*100</f>
        <v>4.2780748663101598</v>
      </c>
      <c r="H1647" s="3">
        <f t="shared" si="1611"/>
        <v>0.53475935828876997</v>
      </c>
    </row>
    <row r="1648" spans="1:8" ht="14.25" customHeight="1" x14ac:dyDescent="0.3">
      <c r="A1648" s="4" t="s">
        <v>146</v>
      </c>
      <c r="B1648" s="4" t="s">
        <v>147</v>
      </c>
      <c r="C1648" s="5">
        <v>135</v>
      </c>
      <c r="D1648" s="3" t="s">
        <v>12</v>
      </c>
      <c r="E1648" s="3">
        <v>5</v>
      </c>
      <c r="F1648" s="3">
        <v>1</v>
      </c>
      <c r="G1648" s="3">
        <f t="shared" ref="G1648:H1648" si="1612">(E1648/187)*100</f>
        <v>2.6737967914438503</v>
      </c>
      <c r="H1648" s="3">
        <f t="shared" si="1612"/>
        <v>0.53475935828876997</v>
      </c>
    </row>
    <row r="1649" spans="1:8" ht="14.25" customHeight="1" x14ac:dyDescent="0.3">
      <c r="A1649" s="4" t="s">
        <v>146</v>
      </c>
      <c r="B1649" s="4" t="s">
        <v>147</v>
      </c>
      <c r="C1649" s="5">
        <v>140</v>
      </c>
      <c r="D1649" s="3" t="s">
        <v>12</v>
      </c>
      <c r="E1649" s="3">
        <v>4</v>
      </c>
      <c r="F1649" s="3">
        <v>0</v>
      </c>
      <c r="G1649" s="3">
        <f t="shared" ref="G1649:H1649" si="1613">(E1649/187)*100</f>
        <v>2.1390374331550799</v>
      </c>
      <c r="H1649" s="3">
        <f t="shared" si="1613"/>
        <v>0</v>
      </c>
    </row>
    <row r="1650" spans="1:8" ht="14.25" customHeight="1" x14ac:dyDescent="0.3">
      <c r="A1650" s="4" t="s">
        <v>146</v>
      </c>
      <c r="B1650" s="4" t="s">
        <v>147</v>
      </c>
      <c r="C1650" s="5">
        <v>145</v>
      </c>
      <c r="D1650" s="3" t="s">
        <v>12</v>
      </c>
      <c r="E1650" s="3">
        <v>2</v>
      </c>
      <c r="F1650" s="3">
        <v>0</v>
      </c>
      <c r="G1650" s="3">
        <f t="shared" ref="G1650:H1650" si="1614">(E1650/187)*100</f>
        <v>1.0695187165775399</v>
      </c>
      <c r="H1650" s="3">
        <f t="shared" si="1614"/>
        <v>0</v>
      </c>
    </row>
    <row r="1651" spans="1:8" ht="14.25" customHeight="1" x14ac:dyDescent="0.3">
      <c r="A1651" s="4" t="s">
        <v>146</v>
      </c>
      <c r="B1651" s="4" t="s">
        <v>147</v>
      </c>
      <c r="C1651" s="5">
        <v>150</v>
      </c>
      <c r="D1651" s="3" t="s">
        <v>12</v>
      </c>
      <c r="E1651" s="3">
        <v>3</v>
      </c>
      <c r="F1651" s="3">
        <v>0</v>
      </c>
      <c r="G1651" s="3">
        <f t="shared" ref="G1651:H1651" si="1615">(E1651/187)*100</f>
        <v>1.6042780748663104</v>
      </c>
      <c r="H1651" s="3">
        <f t="shared" si="1615"/>
        <v>0</v>
      </c>
    </row>
    <row r="1652" spans="1:8" ht="14.25" customHeight="1" x14ac:dyDescent="0.3">
      <c r="A1652" s="4" t="s">
        <v>146</v>
      </c>
      <c r="B1652" s="4" t="s">
        <v>147</v>
      </c>
      <c r="C1652" s="5">
        <v>155</v>
      </c>
      <c r="D1652" s="3" t="s">
        <v>12</v>
      </c>
      <c r="E1652" s="3">
        <v>3</v>
      </c>
      <c r="F1652" s="3">
        <v>0</v>
      </c>
      <c r="G1652" s="3">
        <f t="shared" ref="G1652:H1652" si="1616">(E1652/187)*100</f>
        <v>1.6042780748663104</v>
      </c>
      <c r="H1652" s="3">
        <f t="shared" si="1616"/>
        <v>0</v>
      </c>
    </row>
    <row r="1653" spans="1:8" ht="14.25" customHeight="1" x14ac:dyDescent="0.3">
      <c r="A1653" s="4" t="s">
        <v>146</v>
      </c>
      <c r="B1653" s="4" t="s">
        <v>147</v>
      </c>
      <c r="C1653" s="5">
        <v>160</v>
      </c>
      <c r="D1653" s="3" t="s">
        <v>12</v>
      </c>
      <c r="E1653" s="3">
        <v>0</v>
      </c>
      <c r="F1653" s="3">
        <v>0</v>
      </c>
      <c r="G1653" s="3">
        <f t="shared" ref="G1653:H1653" si="1617">(E1653/187)*100</f>
        <v>0</v>
      </c>
      <c r="H1653" s="3">
        <f t="shared" si="1617"/>
        <v>0</v>
      </c>
    </row>
    <row r="1654" spans="1:8" ht="14.25" customHeight="1" x14ac:dyDescent="0.3">
      <c r="A1654" s="4" t="s">
        <v>146</v>
      </c>
      <c r="B1654" s="4" t="s">
        <v>147</v>
      </c>
      <c r="C1654" s="5">
        <v>165</v>
      </c>
      <c r="D1654" s="3" t="s">
        <v>12</v>
      </c>
      <c r="E1654" s="3">
        <v>1</v>
      </c>
      <c r="F1654" s="3">
        <v>0</v>
      </c>
      <c r="G1654" s="3">
        <f t="shared" ref="G1654:H1654" si="1618">(E1654/187)*100</f>
        <v>0.53475935828876997</v>
      </c>
      <c r="H1654" s="3">
        <f t="shared" si="1618"/>
        <v>0</v>
      </c>
    </row>
    <row r="1655" spans="1:8" ht="14.25" customHeight="1" x14ac:dyDescent="0.3">
      <c r="A1655" s="4" t="s">
        <v>146</v>
      </c>
      <c r="B1655" s="4" t="s">
        <v>147</v>
      </c>
      <c r="C1655" s="5">
        <v>170</v>
      </c>
      <c r="D1655" s="3" t="s">
        <v>12</v>
      </c>
      <c r="E1655" s="3">
        <v>0</v>
      </c>
      <c r="F1655" s="3">
        <v>0</v>
      </c>
      <c r="G1655" s="3">
        <f t="shared" ref="G1655:H1655" si="1619">(E1655/187)*100</f>
        <v>0</v>
      </c>
      <c r="H1655" s="3">
        <f t="shared" si="1619"/>
        <v>0</v>
      </c>
    </row>
    <row r="1656" spans="1:8" ht="14.25" customHeight="1" x14ac:dyDescent="0.3">
      <c r="A1656" s="4" t="s">
        <v>146</v>
      </c>
      <c r="B1656" s="4" t="s">
        <v>147</v>
      </c>
      <c r="C1656" s="5">
        <v>175</v>
      </c>
      <c r="D1656" s="3" t="s">
        <v>12</v>
      </c>
      <c r="E1656" s="3">
        <v>0</v>
      </c>
      <c r="F1656" s="3">
        <v>0</v>
      </c>
      <c r="G1656" s="3">
        <f t="shared" ref="G1656:H1656" si="1620">(E1656/187)*100</f>
        <v>0</v>
      </c>
      <c r="H1656" s="3">
        <f t="shared" si="1620"/>
        <v>0</v>
      </c>
    </row>
    <row r="1657" spans="1:8" ht="14.25" customHeight="1" x14ac:dyDescent="0.3">
      <c r="A1657" s="4" t="s">
        <v>146</v>
      </c>
      <c r="B1657" s="4" t="s">
        <v>147</v>
      </c>
      <c r="C1657" s="5" t="s">
        <v>14</v>
      </c>
      <c r="D1657" s="3" t="s">
        <v>12</v>
      </c>
      <c r="E1657" s="3">
        <v>1</v>
      </c>
      <c r="F1657" s="3">
        <v>0</v>
      </c>
      <c r="G1657" s="3">
        <f t="shared" ref="G1657:H1657" si="1621">(E1657/187)*100</f>
        <v>0.53475935828876997</v>
      </c>
      <c r="H1657" s="3">
        <f t="shared" si="1621"/>
        <v>0</v>
      </c>
    </row>
    <row r="1658" spans="1:8" ht="14.25" customHeight="1" x14ac:dyDescent="0.3">
      <c r="A1658" s="4" t="s">
        <v>148</v>
      </c>
      <c r="B1658" s="4" t="s">
        <v>149</v>
      </c>
      <c r="C1658" s="5">
        <v>5</v>
      </c>
      <c r="D1658" s="3" t="s">
        <v>10</v>
      </c>
      <c r="E1658" s="3">
        <v>0</v>
      </c>
      <c r="F1658" s="3">
        <v>0</v>
      </c>
      <c r="G1658" s="3">
        <f t="shared" ref="G1658:H1658" si="1622">(E1658/334)*100</f>
        <v>0</v>
      </c>
      <c r="H1658" s="3">
        <f t="shared" si="1622"/>
        <v>0</v>
      </c>
    </row>
    <row r="1659" spans="1:8" ht="14.25" customHeight="1" x14ac:dyDescent="0.3">
      <c r="A1659" s="4" t="s">
        <v>148</v>
      </c>
      <c r="B1659" s="4" t="s">
        <v>149</v>
      </c>
      <c r="C1659" s="5">
        <v>10</v>
      </c>
      <c r="D1659" s="3" t="s">
        <v>10</v>
      </c>
      <c r="E1659" s="3">
        <v>0</v>
      </c>
      <c r="F1659" s="3">
        <v>0</v>
      </c>
      <c r="G1659" s="3">
        <f t="shared" ref="G1659:H1659" si="1623">(E1659/334)*100</f>
        <v>0</v>
      </c>
      <c r="H1659" s="3">
        <f t="shared" si="1623"/>
        <v>0</v>
      </c>
    </row>
    <row r="1660" spans="1:8" ht="14.25" customHeight="1" x14ac:dyDescent="0.3">
      <c r="A1660" s="4" t="s">
        <v>148</v>
      </c>
      <c r="B1660" s="4" t="s">
        <v>149</v>
      </c>
      <c r="C1660" s="5">
        <v>15</v>
      </c>
      <c r="D1660" s="3" t="s">
        <v>10</v>
      </c>
      <c r="E1660" s="3">
        <v>0</v>
      </c>
      <c r="F1660" s="3">
        <v>0</v>
      </c>
      <c r="G1660" s="3">
        <f t="shared" ref="G1660:H1660" si="1624">(E1660/334)*100</f>
        <v>0</v>
      </c>
      <c r="H1660" s="3">
        <f t="shared" si="1624"/>
        <v>0</v>
      </c>
    </row>
    <row r="1661" spans="1:8" ht="14.25" customHeight="1" x14ac:dyDescent="0.3">
      <c r="A1661" s="4" t="s">
        <v>148</v>
      </c>
      <c r="B1661" s="4" t="s">
        <v>149</v>
      </c>
      <c r="C1661" s="5">
        <v>20</v>
      </c>
      <c r="D1661" s="3" t="s">
        <v>10</v>
      </c>
      <c r="E1661" s="3">
        <v>1</v>
      </c>
      <c r="F1661" s="3">
        <v>0</v>
      </c>
      <c r="G1661" s="3">
        <f t="shared" ref="G1661:H1661" si="1625">(E1661/334)*100</f>
        <v>0.29940119760479045</v>
      </c>
      <c r="H1661" s="3">
        <f t="shared" si="1625"/>
        <v>0</v>
      </c>
    </row>
    <row r="1662" spans="1:8" ht="14.25" customHeight="1" x14ac:dyDescent="0.3">
      <c r="A1662" s="4" t="s">
        <v>148</v>
      </c>
      <c r="B1662" s="4" t="s">
        <v>149</v>
      </c>
      <c r="C1662" s="5">
        <v>25</v>
      </c>
      <c r="D1662" s="3" t="s">
        <v>10</v>
      </c>
      <c r="E1662" s="3">
        <v>0</v>
      </c>
      <c r="F1662" s="3">
        <v>0</v>
      </c>
      <c r="G1662" s="3">
        <f t="shared" ref="G1662:H1662" si="1626">(E1662/334)*100</f>
        <v>0</v>
      </c>
      <c r="H1662" s="3">
        <f t="shared" si="1626"/>
        <v>0</v>
      </c>
    </row>
    <row r="1663" spans="1:8" ht="14.25" customHeight="1" x14ac:dyDescent="0.3">
      <c r="A1663" s="4" t="s">
        <v>148</v>
      </c>
      <c r="B1663" s="4" t="s">
        <v>149</v>
      </c>
      <c r="C1663" s="5">
        <v>30</v>
      </c>
      <c r="D1663" s="3" t="s">
        <v>10</v>
      </c>
      <c r="E1663" s="3">
        <v>0</v>
      </c>
      <c r="F1663" s="3">
        <v>0</v>
      </c>
      <c r="G1663" s="3">
        <f t="shared" ref="G1663:H1663" si="1627">(E1663/334)*100</f>
        <v>0</v>
      </c>
      <c r="H1663" s="3">
        <f t="shared" si="1627"/>
        <v>0</v>
      </c>
    </row>
    <row r="1664" spans="1:8" ht="14.25" customHeight="1" x14ac:dyDescent="0.3">
      <c r="A1664" s="4" t="s">
        <v>148</v>
      </c>
      <c r="B1664" s="4" t="s">
        <v>149</v>
      </c>
      <c r="C1664" s="5">
        <v>35</v>
      </c>
      <c r="D1664" s="3" t="s">
        <v>10</v>
      </c>
      <c r="E1664" s="3">
        <v>2</v>
      </c>
      <c r="F1664" s="3">
        <v>0</v>
      </c>
      <c r="G1664" s="3">
        <f t="shared" ref="G1664:H1664" si="1628">(E1664/334)*100</f>
        <v>0.5988023952095809</v>
      </c>
      <c r="H1664" s="3">
        <f t="shared" si="1628"/>
        <v>0</v>
      </c>
    </row>
    <row r="1665" spans="1:8" ht="14.25" customHeight="1" x14ac:dyDescent="0.3">
      <c r="A1665" s="4" t="s">
        <v>148</v>
      </c>
      <c r="B1665" s="4" t="s">
        <v>149</v>
      </c>
      <c r="C1665" s="5">
        <v>40</v>
      </c>
      <c r="D1665" s="3" t="s">
        <v>11</v>
      </c>
      <c r="E1665" s="3">
        <v>5</v>
      </c>
      <c r="F1665" s="3">
        <v>0</v>
      </c>
      <c r="G1665" s="3">
        <f t="shared" ref="G1665:H1665" si="1629">(E1665/334)*100</f>
        <v>1.4970059880239521</v>
      </c>
      <c r="H1665" s="3">
        <f t="shared" si="1629"/>
        <v>0</v>
      </c>
    </row>
    <row r="1666" spans="1:8" ht="14.25" customHeight="1" x14ac:dyDescent="0.3">
      <c r="A1666" s="4" t="s">
        <v>148</v>
      </c>
      <c r="B1666" s="4" t="s">
        <v>149</v>
      </c>
      <c r="C1666" s="5">
        <v>45</v>
      </c>
      <c r="D1666" s="3" t="s">
        <v>11</v>
      </c>
      <c r="E1666" s="3">
        <v>3</v>
      </c>
      <c r="F1666" s="3">
        <v>0</v>
      </c>
      <c r="G1666" s="3">
        <f t="shared" ref="G1666:H1666" si="1630">(E1666/334)*100</f>
        <v>0.89820359281437123</v>
      </c>
      <c r="H1666" s="3">
        <f t="shared" si="1630"/>
        <v>0</v>
      </c>
    </row>
    <row r="1667" spans="1:8" ht="14.25" customHeight="1" x14ac:dyDescent="0.3">
      <c r="A1667" s="4" t="s">
        <v>148</v>
      </c>
      <c r="B1667" s="4" t="s">
        <v>149</v>
      </c>
      <c r="C1667" s="5">
        <v>50</v>
      </c>
      <c r="D1667" s="3" t="s">
        <v>11</v>
      </c>
      <c r="E1667" s="3">
        <v>0</v>
      </c>
      <c r="F1667" s="3">
        <v>0</v>
      </c>
      <c r="G1667" s="3">
        <f t="shared" ref="G1667:H1667" si="1631">(E1667/334)*100</f>
        <v>0</v>
      </c>
      <c r="H1667" s="3">
        <f t="shared" si="1631"/>
        <v>0</v>
      </c>
    </row>
    <row r="1668" spans="1:8" ht="14.25" customHeight="1" x14ac:dyDescent="0.3">
      <c r="A1668" s="4" t="s">
        <v>148</v>
      </c>
      <c r="B1668" s="4" t="s">
        <v>149</v>
      </c>
      <c r="C1668" s="5">
        <v>55</v>
      </c>
      <c r="D1668" s="3" t="s">
        <v>11</v>
      </c>
      <c r="E1668" s="3">
        <v>1</v>
      </c>
      <c r="F1668" s="3">
        <v>0</v>
      </c>
      <c r="G1668" s="3">
        <f t="shared" ref="G1668:H1668" si="1632">(E1668/334)*100</f>
        <v>0.29940119760479045</v>
      </c>
      <c r="H1668" s="3">
        <f t="shared" si="1632"/>
        <v>0</v>
      </c>
    </row>
    <row r="1669" spans="1:8" ht="14.25" customHeight="1" x14ac:dyDescent="0.3">
      <c r="A1669" s="4" t="s">
        <v>148</v>
      </c>
      <c r="B1669" s="4" t="s">
        <v>149</v>
      </c>
      <c r="C1669" s="5">
        <v>60</v>
      </c>
      <c r="D1669" s="3" t="s">
        <v>11</v>
      </c>
      <c r="E1669" s="3">
        <v>0</v>
      </c>
      <c r="F1669" s="3">
        <v>0</v>
      </c>
      <c r="G1669" s="3">
        <f t="shared" ref="G1669:H1669" si="1633">(E1669/334)*100</f>
        <v>0</v>
      </c>
      <c r="H1669" s="3">
        <f t="shared" si="1633"/>
        <v>0</v>
      </c>
    </row>
    <row r="1670" spans="1:8" ht="14.25" customHeight="1" x14ac:dyDescent="0.3">
      <c r="A1670" s="4" t="s">
        <v>148</v>
      </c>
      <c r="B1670" s="4" t="s">
        <v>149</v>
      </c>
      <c r="C1670" s="5">
        <v>65</v>
      </c>
      <c r="D1670" s="3" t="s">
        <v>11</v>
      </c>
      <c r="E1670" s="3">
        <v>0</v>
      </c>
      <c r="F1670" s="3">
        <v>2</v>
      </c>
      <c r="G1670" s="3">
        <f t="shared" ref="G1670:H1670" si="1634">(E1670/334)*100</f>
        <v>0</v>
      </c>
      <c r="H1670" s="3">
        <f t="shared" si="1634"/>
        <v>0.5988023952095809</v>
      </c>
    </row>
    <row r="1671" spans="1:8" ht="14.25" customHeight="1" x14ac:dyDescent="0.3">
      <c r="A1671" s="4" t="s">
        <v>148</v>
      </c>
      <c r="B1671" s="4" t="s">
        <v>149</v>
      </c>
      <c r="C1671" s="5">
        <v>70</v>
      </c>
      <c r="D1671" s="3" t="s">
        <v>11</v>
      </c>
      <c r="E1671" s="3">
        <v>0</v>
      </c>
      <c r="F1671" s="3">
        <v>0</v>
      </c>
      <c r="G1671" s="3">
        <f t="shared" ref="G1671:H1671" si="1635">(E1671/334)*100</f>
        <v>0</v>
      </c>
      <c r="H1671" s="3">
        <f t="shared" si="1635"/>
        <v>0</v>
      </c>
    </row>
    <row r="1672" spans="1:8" ht="14.25" customHeight="1" x14ac:dyDescent="0.3">
      <c r="A1672" s="4" t="s">
        <v>148</v>
      </c>
      <c r="B1672" s="4" t="s">
        <v>149</v>
      </c>
      <c r="C1672" s="5">
        <v>75</v>
      </c>
      <c r="D1672" s="3" t="s">
        <v>11</v>
      </c>
      <c r="E1672" s="3">
        <v>0</v>
      </c>
      <c r="F1672" s="3">
        <v>1</v>
      </c>
      <c r="G1672" s="3">
        <f t="shared" ref="G1672:H1672" si="1636">(E1672/334)*100</f>
        <v>0</v>
      </c>
      <c r="H1672" s="3">
        <f t="shared" si="1636"/>
        <v>0.29940119760479045</v>
      </c>
    </row>
    <row r="1673" spans="1:8" ht="14.25" customHeight="1" x14ac:dyDescent="0.3">
      <c r="A1673" s="4" t="s">
        <v>148</v>
      </c>
      <c r="B1673" s="4" t="s">
        <v>149</v>
      </c>
      <c r="C1673" s="5">
        <v>80</v>
      </c>
      <c r="D1673" s="3" t="s">
        <v>12</v>
      </c>
      <c r="E1673" s="3">
        <v>2</v>
      </c>
      <c r="F1673" s="3">
        <v>0</v>
      </c>
      <c r="G1673" s="3">
        <f t="shared" ref="G1673:H1673" si="1637">(E1673/334)*100</f>
        <v>0.5988023952095809</v>
      </c>
      <c r="H1673" s="3">
        <f t="shared" si="1637"/>
        <v>0</v>
      </c>
    </row>
    <row r="1674" spans="1:8" ht="14.25" customHeight="1" x14ac:dyDescent="0.3">
      <c r="A1674" s="4" t="s">
        <v>148</v>
      </c>
      <c r="B1674" s="4" t="s">
        <v>149</v>
      </c>
      <c r="C1674" s="5">
        <v>85</v>
      </c>
      <c r="D1674" s="3" t="s">
        <v>12</v>
      </c>
      <c r="E1674" s="3">
        <v>9</v>
      </c>
      <c r="F1674" s="3">
        <v>3</v>
      </c>
      <c r="G1674" s="3">
        <f t="shared" ref="G1674:H1674" si="1638">(E1674/334)*100</f>
        <v>2.6946107784431139</v>
      </c>
      <c r="H1674" s="3">
        <f t="shared" si="1638"/>
        <v>0.89820359281437123</v>
      </c>
    </row>
    <row r="1675" spans="1:8" ht="14.25" customHeight="1" x14ac:dyDescent="0.3">
      <c r="A1675" s="4" t="s">
        <v>148</v>
      </c>
      <c r="B1675" s="4" t="s">
        <v>149</v>
      </c>
      <c r="C1675" s="5">
        <v>90</v>
      </c>
      <c r="D1675" s="3" t="s">
        <v>12</v>
      </c>
      <c r="E1675" s="3">
        <v>12</v>
      </c>
      <c r="F1675" s="3">
        <v>1</v>
      </c>
      <c r="G1675" s="3">
        <f t="shared" ref="G1675:H1675" si="1639">(E1675/334)*100</f>
        <v>3.5928143712574849</v>
      </c>
      <c r="H1675" s="3">
        <f t="shared" si="1639"/>
        <v>0.29940119760479045</v>
      </c>
    </row>
    <row r="1676" spans="1:8" ht="14.25" customHeight="1" x14ac:dyDescent="0.3">
      <c r="A1676" s="4" t="s">
        <v>148</v>
      </c>
      <c r="B1676" s="4" t="s">
        <v>149</v>
      </c>
      <c r="C1676" s="5">
        <v>95</v>
      </c>
      <c r="D1676" s="3" t="s">
        <v>12</v>
      </c>
      <c r="E1676" s="3">
        <v>12</v>
      </c>
      <c r="F1676" s="3">
        <v>4</v>
      </c>
      <c r="G1676" s="3">
        <f t="shared" ref="G1676:H1676" si="1640">(E1676/334)*100</f>
        <v>3.5928143712574849</v>
      </c>
      <c r="H1676" s="3">
        <f t="shared" si="1640"/>
        <v>1.1976047904191618</v>
      </c>
    </row>
    <row r="1677" spans="1:8" ht="14.25" customHeight="1" x14ac:dyDescent="0.3">
      <c r="A1677" s="4" t="s">
        <v>148</v>
      </c>
      <c r="B1677" s="4" t="s">
        <v>149</v>
      </c>
      <c r="C1677" s="5">
        <v>100</v>
      </c>
      <c r="D1677" s="3" t="s">
        <v>12</v>
      </c>
      <c r="E1677" s="3">
        <v>26</v>
      </c>
      <c r="F1677" s="3">
        <v>1</v>
      </c>
      <c r="G1677" s="3">
        <f t="shared" ref="G1677:H1677" si="1641">(E1677/334)*100</f>
        <v>7.7844311377245514</v>
      </c>
      <c r="H1677" s="3">
        <f t="shared" si="1641"/>
        <v>0.29940119760479045</v>
      </c>
    </row>
    <row r="1678" spans="1:8" ht="14.25" customHeight="1" x14ac:dyDescent="0.3">
      <c r="A1678" s="4" t="s">
        <v>148</v>
      </c>
      <c r="B1678" s="4" t="s">
        <v>149</v>
      </c>
      <c r="C1678" s="5">
        <v>105</v>
      </c>
      <c r="D1678" s="3" t="s">
        <v>12</v>
      </c>
      <c r="E1678" s="3">
        <v>38</v>
      </c>
      <c r="F1678" s="3">
        <v>2</v>
      </c>
      <c r="G1678" s="3">
        <f t="shared" ref="G1678:H1678" si="1642">(E1678/334)*100</f>
        <v>11.377245508982035</v>
      </c>
      <c r="H1678" s="3">
        <f t="shared" si="1642"/>
        <v>0.5988023952095809</v>
      </c>
    </row>
    <row r="1679" spans="1:8" ht="14.25" customHeight="1" x14ac:dyDescent="0.3">
      <c r="A1679" s="4" t="s">
        <v>148</v>
      </c>
      <c r="B1679" s="4" t="s">
        <v>149</v>
      </c>
      <c r="C1679" s="5">
        <v>110</v>
      </c>
      <c r="D1679" s="3" t="s">
        <v>12</v>
      </c>
      <c r="E1679" s="3">
        <v>34</v>
      </c>
      <c r="F1679" s="3">
        <v>1</v>
      </c>
      <c r="G1679" s="3">
        <f t="shared" ref="G1679:H1679" si="1643">(E1679/334)*100</f>
        <v>10.179640718562874</v>
      </c>
      <c r="H1679" s="3">
        <f t="shared" si="1643"/>
        <v>0.29940119760479045</v>
      </c>
    </row>
    <row r="1680" spans="1:8" ht="14.25" customHeight="1" x14ac:dyDescent="0.3">
      <c r="A1680" s="4" t="s">
        <v>148</v>
      </c>
      <c r="B1680" s="4" t="s">
        <v>149</v>
      </c>
      <c r="C1680" s="5">
        <v>115</v>
      </c>
      <c r="D1680" s="3" t="s">
        <v>12</v>
      </c>
      <c r="E1680" s="3">
        <v>29</v>
      </c>
      <c r="F1680" s="3">
        <v>1</v>
      </c>
      <c r="G1680" s="3">
        <f t="shared" ref="G1680:H1680" si="1644">(E1680/334)*100</f>
        <v>8.682634730538922</v>
      </c>
      <c r="H1680" s="3">
        <f t="shared" si="1644"/>
        <v>0.29940119760479045</v>
      </c>
    </row>
    <row r="1681" spans="1:8" ht="14.25" customHeight="1" x14ac:dyDescent="0.3">
      <c r="A1681" s="4" t="s">
        <v>148</v>
      </c>
      <c r="B1681" s="4" t="s">
        <v>149</v>
      </c>
      <c r="C1681" s="5">
        <v>120</v>
      </c>
      <c r="D1681" s="3" t="s">
        <v>12</v>
      </c>
      <c r="E1681" s="3">
        <v>34</v>
      </c>
      <c r="F1681" s="3">
        <v>1</v>
      </c>
      <c r="G1681" s="3">
        <f t="shared" ref="G1681:H1681" si="1645">(E1681/334)*100</f>
        <v>10.179640718562874</v>
      </c>
      <c r="H1681" s="3">
        <f t="shared" si="1645"/>
        <v>0.29940119760479045</v>
      </c>
    </row>
    <row r="1682" spans="1:8" ht="14.25" customHeight="1" x14ac:dyDescent="0.3">
      <c r="A1682" s="4" t="s">
        <v>148</v>
      </c>
      <c r="B1682" s="4" t="s">
        <v>149</v>
      </c>
      <c r="C1682" s="5">
        <v>125</v>
      </c>
      <c r="D1682" s="3" t="s">
        <v>12</v>
      </c>
      <c r="E1682" s="3">
        <v>33</v>
      </c>
      <c r="F1682" s="3">
        <v>4</v>
      </c>
      <c r="G1682" s="3">
        <f t="shared" ref="G1682:H1682" si="1646">(E1682/334)*100</f>
        <v>9.8802395209580833</v>
      </c>
      <c r="H1682" s="3">
        <f t="shared" si="1646"/>
        <v>1.1976047904191618</v>
      </c>
    </row>
    <row r="1683" spans="1:8" ht="14.25" customHeight="1" x14ac:dyDescent="0.3">
      <c r="A1683" s="4" t="s">
        <v>148</v>
      </c>
      <c r="B1683" s="4" t="s">
        <v>149</v>
      </c>
      <c r="C1683" s="5">
        <v>130</v>
      </c>
      <c r="D1683" s="3" t="s">
        <v>12</v>
      </c>
      <c r="E1683" s="3">
        <v>20</v>
      </c>
      <c r="F1683" s="3">
        <v>2</v>
      </c>
      <c r="G1683" s="3">
        <f t="shared" ref="G1683:H1683" si="1647">(E1683/334)*100</f>
        <v>5.9880239520958085</v>
      </c>
      <c r="H1683" s="3">
        <f t="shared" si="1647"/>
        <v>0.5988023952095809</v>
      </c>
    </row>
    <row r="1684" spans="1:8" ht="14.25" customHeight="1" x14ac:dyDescent="0.3">
      <c r="A1684" s="4" t="s">
        <v>148</v>
      </c>
      <c r="B1684" s="4" t="s">
        <v>149</v>
      </c>
      <c r="C1684" s="5">
        <v>135</v>
      </c>
      <c r="D1684" s="3" t="s">
        <v>12</v>
      </c>
      <c r="E1684" s="3">
        <v>19</v>
      </c>
      <c r="F1684" s="3">
        <v>0</v>
      </c>
      <c r="G1684" s="3">
        <f t="shared" ref="G1684:H1684" si="1648">(E1684/334)*100</f>
        <v>5.6886227544910177</v>
      </c>
      <c r="H1684" s="3">
        <f t="shared" si="1648"/>
        <v>0</v>
      </c>
    </row>
    <row r="1685" spans="1:8" ht="14.25" customHeight="1" x14ac:dyDescent="0.3">
      <c r="A1685" s="4" t="s">
        <v>148</v>
      </c>
      <c r="B1685" s="4" t="s">
        <v>149</v>
      </c>
      <c r="C1685" s="5">
        <v>140</v>
      </c>
      <c r="D1685" s="3" t="s">
        <v>12</v>
      </c>
      <c r="E1685" s="3">
        <v>12</v>
      </c>
      <c r="F1685" s="3">
        <v>1</v>
      </c>
      <c r="G1685" s="3">
        <f t="shared" ref="G1685:H1685" si="1649">(E1685/334)*100</f>
        <v>3.5928143712574849</v>
      </c>
      <c r="H1685" s="3">
        <f t="shared" si="1649"/>
        <v>0.29940119760479045</v>
      </c>
    </row>
    <row r="1686" spans="1:8" ht="14.25" customHeight="1" x14ac:dyDescent="0.3">
      <c r="A1686" s="4" t="s">
        <v>148</v>
      </c>
      <c r="B1686" s="4" t="s">
        <v>149</v>
      </c>
      <c r="C1686" s="5">
        <v>145</v>
      </c>
      <c r="D1686" s="3" t="s">
        <v>12</v>
      </c>
      <c r="E1686" s="3">
        <v>4</v>
      </c>
      <c r="F1686" s="3">
        <v>2</v>
      </c>
      <c r="G1686" s="3">
        <f t="shared" ref="G1686:H1686" si="1650">(E1686/334)*100</f>
        <v>1.1976047904191618</v>
      </c>
      <c r="H1686" s="3">
        <f t="shared" si="1650"/>
        <v>0.5988023952095809</v>
      </c>
    </row>
    <row r="1687" spans="1:8" ht="14.25" customHeight="1" x14ac:dyDescent="0.3">
      <c r="A1687" s="4" t="s">
        <v>148</v>
      </c>
      <c r="B1687" s="4" t="s">
        <v>149</v>
      </c>
      <c r="C1687" s="5">
        <v>150</v>
      </c>
      <c r="D1687" s="3" t="s">
        <v>12</v>
      </c>
      <c r="E1687" s="3">
        <v>5</v>
      </c>
      <c r="F1687" s="3">
        <v>0</v>
      </c>
      <c r="G1687" s="3">
        <f t="shared" ref="G1687:H1687" si="1651">(E1687/334)*100</f>
        <v>1.4970059880239521</v>
      </c>
      <c r="H1687" s="3">
        <f t="shared" si="1651"/>
        <v>0</v>
      </c>
    </row>
    <row r="1688" spans="1:8" ht="14.25" customHeight="1" x14ac:dyDescent="0.3">
      <c r="A1688" s="4" t="s">
        <v>148</v>
      </c>
      <c r="B1688" s="4" t="s">
        <v>149</v>
      </c>
      <c r="C1688" s="5">
        <v>155</v>
      </c>
      <c r="D1688" s="3" t="s">
        <v>12</v>
      </c>
      <c r="E1688" s="3">
        <v>3</v>
      </c>
      <c r="F1688" s="3">
        <v>0</v>
      </c>
      <c r="G1688" s="3">
        <f t="shared" ref="G1688:H1688" si="1652">(E1688/334)*100</f>
        <v>0.89820359281437123</v>
      </c>
      <c r="H1688" s="3">
        <f t="shared" si="1652"/>
        <v>0</v>
      </c>
    </row>
    <row r="1689" spans="1:8" ht="14.25" customHeight="1" x14ac:dyDescent="0.3">
      <c r="A1689" s="4" t="s">
        <v>148</v>
      </c>
      <c r="B1689" s="4" t="s">
        <v>149</v>
      </c>
      <c r="C1689" s="5">
        <v>160</v>
      </c>
      <c r="D1689" s="3" t="s">
        <v>12</v>
      </c>
      <c r="E1689" s="3">
        <v>1</v>
      </c>
      <c r="F1689" s="3">
        <v>0</v>
      </c>
      <c r="G1689" s="3">
        <f t="shared" ref="G1689:H1689" si="1653">(E1689/334)*100</f>
        <v>0.29940119760479045</v>
      </c>
      <c r="H1689" s="3">
        <f t="shared" si="1653"/>
        <v>0</v>
      </c>
    </row>
    <row r="1690" spans="1:8" ht="14.25" customHeight="1" x14ac:dyDescent="0.3">
      <c r="A1690" s="4" t="s">
        <v>148</v>
      </c>
      <c r="B1690" s="4" t="s">
        <v>149</v>
      </c>
      <c r="C1690" s="5">
        <v>165</v>
      </c>
      <c r="D1690" s="3" t="s">
        <v>12</v>
      </c>
      <c r="E1690" s="3">
        <v>0</v>
      </c>
      <c r="F1690" s="3">
        <v>1</v>
      </c>
      <c r="G1690" s="3">
        <f t="shared" ref="G1690:H1690" si="1654">(E1690/334)*100</f>
        <v>0</v>
      </c>
      <c r="H1690" s="3">
        <f t="shared" si="1654"/>
        <v>0.29940119760479045</v>
      </c>
    </row>
    <row r="1691" spans="1:8" ht="14.25" customHeight="1" x14ac:dyDescent="0.3">
      <c r="A1691" s="4" t="s">
        <v>148</v>
      </c>
      <c r="B1691" s="4" t="s">
        <v>149</v>
      </c>
      <c r="C1691" s="5">
        <v>170</v>
      </c>
      <c r="D1691" s="3" t="s">
        <v>12</v>
      </c>
      <c r="E1691" s="3">
        <v>1</v>
      </c>
      <c r="F1691" s="3">
        <v>0</v>
      </c>
      <c r="G1691" s="3">
        <f t="shared" ref="G1691:H1691" si="1655">(E1691/334)*100</f>
        <v>0.29940119760479045</v>
      </c>
      <c r="H1691" s="3">
        <f t="shared" si="1655"/>
        <v>0</v>
      </c>
    </row>
    <row r="1692" spans="1:8" ht="14.25" customHeight="1" x14ac:dyDescent="0.3">
      <c r="A1692" s="4" t="s">
        <v>148</v>
      </c>
      <c r="B1692" s="4" t="s">
        <v>149</v>
      </c>
      <c r="C1692" s="5">
        <v>175</v>
      </c>
      <c r="D1692" s="3" t="s">
        <v>12</v>
      </c>
      <c r="E1692" s="3">
        <v>1</v>
      </c>
      <c r="F1692" s="3">
        <v>0</v>
      </c>
      <c r="G1692" s="3">
        <f t="shared" ref="G1692:H1692" si="1656">(E1692/334)*100</f>
        <v>0.29940119760479045</v>
      </c>
      <c r="H1692" s="3">
        <f t="shared" si="1656"/>
        <v>0</v>
      </c>
    </row>
    <row r="1693" spans="1:8" ht="14.25" customHeight="1" x14ac:dyDescent="0.3">
      <c r="A1693" s="4" t="s">
        <v>148</v>
      </c>
      <c r="B1693" s="4" t="s">
        <v>149</v>
      </c>
      <c r="C1693" s="5" t="s">
        <v>14</v>
      </c>
      <c r="D1693" s="3" t="s">
        <v>12</v>
      </c>
      <c r="E1693" s="3">
        <v>0</v>
      </c>
      <c r="F1693" s="3">
        <v>0</v>
      </c>
      <c r="G1693" s="3">
        <f t="shared" ref="G1693:H1693" si="1657">(E1693/334)*100</f>
        <v>0</v>
      </c>
      <c r="H1693" s="3">
        <f t="shared" si="1657"/>
        <v>0</v>
      </c>
    </row>
    <row r="1694" spans="1:8" ht="14.25" customHeight="1" x14ac:dyDescent="0.3">
      <c r="A1694" s="4" t="s">
        <v>150</v>
      </c>
      <c r="B1694" s="4" t="s">
        <v>151</v>
      </c>
      <c r="C1694" s="5">
        <v>5</v>
      </c>
      <c r="D1694" s="3" t="s">
        <v>10</v>
      </c>
      <c r="E1694" s="3">
        <v>0</v>
      </c>
      <c r="F1694" s="3">
        <v>0</v>
      </c>
      <c r="G1694" s="3">
        <f t="shared" ref="G1694:H1694" si="1658">(E1694/200)*100</f>
        <v>0</v>
      </c>
      <c r="H1694" s="3">
        <f t="shared" si="1658"/>
        <v>0</v>
      </c>
    </row>
    <row r="1695" spans="1:8" ht="14.25" customHeight="1" x14ac:dyDescent="0.3">
      <c r="A1695" s="4" t="s">
        <v>150</v>
      </c>
      <c r="B1695" s="4" t="s">
        <v>151</v>
      </c>
      <c r="C1695" s="5">
        <v>10</v>
      </c>
      <c r="D1695" s="3" t="s">
        <v>10</v>
      </c>
      <c r="E1695" s="3">
        <v>0</v>
      </c>
      <c r="F1695" s="3">
        <v>0</v>
      </c>
      <c r="G1695" s="3">
        <f t="shared" ref="G1695:H1695" si="1659">(E1695/200)*100</f>
        <v>0</v>
      </c>
      <c r="H1695" s="3">
        <f t="shared" si="1659"/>
        <v>0</v>
      </c>
    </row>
    <row r="1696" spans="1:8" ht="14.25" customHeight="1" x14ac:dyDescent="0.3">
      <c r="A1696" s="4" t="s">
        <v>150</v>
      </c>
      <c r="B1696" s="4" t="s">
        <v>151</v>
      </c>
      <c r="C1696" s="5">
        <v>15</v>
      </c>
      <c r="D1696" s="3" t="s">
        <v>10</v>
      </c>
      <c r="E1696" s="3">
        <v>1</v>
      </c>
      <c r="F1696" s="3">
        <v>0</v>
      </c>
      <c r="G1696" s="3">
        <f t="shared" ref="G1696:H1696" si="1660">(E1696/200)*100</f>
        <v>0.5</v>
      </c>
      <c r="H1696" s="3">
        <f t="shared" si="1660"/>
        <v>0</v>
      </c>
    </row>
    <row r="1697" spans="1:8" ht="14.25" customHeight="1" x14ac:dyDescent="0.3">
      <c r="A1697" s="4" t="s">
        <v>150</v>
      </c>
      <c r="B1697" s="4" t="s">
        <v>151</v>
      </c>
      <c r="C1697" s="5">
        <v>20</v>
      </c>
      <c r="D1697" s="3" t="s">
        <v>10</v>
      </c>
      <c r="E1697" s="3">
        <v>5</v>
      </c>
      <c r="F1697" s="3">
        <v>1</v>
      </c>
      <c r="G1697" s="3">
        <f t="shared" ref="G1697:H1697" si="1661">(E1697/200)*100</f>
        <v>2.5</v>
      </c>
      <c r="H1697" s="3">
        <f t="shared" si="1661"/>
        <v>0.5</v>
      </c>
    </row>
    <row r="1698" spans="1:8" ht="14.25" customHeight="1" x14ac:dyDescent="0.3">
      <c r="A1698" s="4" t="s">
        <v>150</v>
      </c>
      <c r="B1698" s="4" t="s">
        <v>151</v>
      </c>
      <c r="C1698" s="5">
        <v>25</v>
      </c>
      <c r="D1698" s="3" t="s">
        <v>10</v>
      </c>
      <c r="E1698" s="3">
        <v>10</v>
      </c>
      <c r="F1698" s="3">
        <v>0</v>
      </c>
      <c r="G1698" s="3">
        <f t="shared" ref="G1698:H1698" si="1662">(E1698/200)*100</f>
        <v>5</v>
      </c>
      <c r="H1698" s="3">
        <f t="shared" si="1662"/>
        <v>0</v>
      </c>
    </row>
    <row r="1699" spans="1:8" ht="14.25" customHeight="1" x14ac:dyDescent="0.3">
      <c r="A1699" s="4" t="s">
        <v>150</v>
      </c>
      <c r="B1699" s="4" t="s">
        <v>151</v>
      </c>
      <c r="C1699" s="5">
        <v>30</v>
      </c>
      <c r="D1699" s="3" t="s">
        <v>10</v>
      </c>
      <c r="E1699" s="3">
        <v>16</v>
      </c>
      <c r="F1699" s="3">
        <v>0</v>
      </c>
      <c r="G1699" s="3">
        <f t="shared" ref="G1699:H1699" si="1663">(E1699/200)*100</f>
        <v>8</v>
      </c>
      <c r="H1699" s="3">
        <f t="shared" si="1663"/>
        <v>0</v>
      </c>
    </row>
    <row r="1700" spans="1:8" ht="14.25" customHeight="1" x14ac:dyDescent="0.3">
      <c r="A1700" s="4" t="s">
        <v>150</v>
      </c>
      <c r="B1700" s="4" t="s">
        <v>151</v>
      </c>
      <c r="C1700" s="5">
        <v>35</v>
      </c>
      <c r="D1700" s="3" t="s">
        <v>10</v>
      </c>
      <c r="E1700" s="3">
        <v>18</v>
      </c>
      <c r="F1700" s="3">
        <v>0</v>
      </c>
      <c r="G1700" s="3">
        <f t="shared" ref="G1700:H1700" si="1664">(E1700/200)*100</f>
        <v>9</v>
      </c>
      <c r="H1700" s="3">
        <f t="shared" si="1664"/>
        <v>0</v>
      </c>
    </row>
    <row r="1701" spans="1:8" ht="14.25" customHeight="1" x14ac:dyDescent="0.3">
      <c r="A1701" s="4" t="s">
        <v>150</v>
      </c>
      <c r="B1701" s="4" t="s">
        <v>151</v>
      </c>
      <c r="C1701" s="5">
        <v>40</v>
      </c>
      <c r="D1701" s="3" t="s">
        <v>11</v>
      </c>
      <c r="E1701" s="3">
        <v>5</v>
      </c>
      <c r="F1701" s="3">
        <v>0</v>
      </c>
      <c r="G1701" s="3">
        <f t="shared" ref="G1701:H1701" si="1665">(E1701/200)*100</f>
        <v>2.5</v>
      </c>
      <c r="H1701" s="3">
        <f t="shared" si="1665"/>
        <v>0</v>
      </c>
    </row>
    <row r="1702" spans="1:8" ht="14.25" customHeight="1" x14ac:dyDescent="0.3">
      <c r="A1702" s="4" t="s">
        <v>150</v>
      </c>
      <c r="B1702" s="4" t="s">
        <v>151</v>
      </c>
      <c r="C1702" s="5">
        <v>45</v>
      </c>
      <c r="D1702" s="3" t="s">
        <v>11</v>
      </c>
      <c r="E1702" s="3">
        <v>2</v>
      </c>
      <c r="F1702" s="3">
        <v>0</v>
      </c>
      <c r="G1702" s="3">
        <f t="shared" ref="G1702:H1702" si="1666">(E1702/200)*100</f>
        <v>1</v>
      </c>
      <c r="H1702" s="3">
        <f t="shared" si="1666"/>
        <v>0</v>
      </c>
    </row>
    <row r="1703" spans="1:8" ht="14.25" customHeight="1" x14ac:dyDescent="0.3">
      <c r="A1703" s="4" t="s">
        <v>150</v>
      </c>
      <c r="B1703" s="4" t="s">
        <v>151</v>
      </c>
      <c r="C1703" s="5">
        <v>50</v>
      </c>
      <c r="D1703" s="3" t="s">
        <v>11</v>
      </c>
      <c r="E1703" s="3">
        <v>1</v>
      </c>
      <c r="F1703" s="3">
        <v>0</v>
      </c>
      <c r="G1703" s="3">
        <f t="shared" ref="G1703:H1703" si="1667">(E1703/200)*100</f>
        <v>0.5</v>
      </c>
      <c r="H1703" s="3">
        <f t="shared" si="1667"/>
        <v>0</v>
      </c>
    </row>
    <row r="1704" spans="1:8" ht="14.25" customHeight="1" x14ac:dyDescent="0.3">
      <c r="A1704" s="4" t="s">
        <v>150</v>
      </c>
      <c r="B1704" s="4" t="s">
        <v>151</v>
      </c>
      <c r="C1704" s="5">
        <v>55</v>
      </c>
      <c r="D1704" s="3" t="s">
        <v>11</v>
      </c>
      <c r="E1704" s="3">
        <v>2</v>
      </c>
      <c r="F1704" s="3">
        <v>0</v>
      </c>
      <c r="G1704" s="3">
        <f t="shared" ref="G1704:H1704" si="1668">(E1704/200)*100</f>
        <v>1</v>
      </c>
      <c r="H1704" s="3">
        <f t="shared" si="1668"/>
        <v>0</v>
      </c>
    </row>
    <row r="1705" spans="1:8" ht="14.25" customHeight="1" x14ac:dyDescent="0.3">
      <c r="A1705" s="4" t="s">
        <v>150</v>
      </c>
      <c r="B1705" s="4" t="s">
        <v>151</v>
      </c>
      <c r="C1705" s="5">
        <v>60</v>
      </c>
      <c r="D1705" s="3" t="s">
        <v>11</v>
      </c>
      <c r="E1705" s="3">
        <v>2</v>
      </c>
      <c r="F1705" s="3">
        <v>0</v>
      </c>
      <c r="G1705" s="3">
        <f t="shared" ref="G1705:H1705" si="1669">(E1705/200)*100</f>
        <v>1</v>
      </c>
      <c r="H1705" s="3">
        <f t="shared" si="1669"/>
        <v>0</v>
      </c>
    </row>
    <row r="1706" spans="1:8" ht="14.25" customHeight="1" x14ac:dyDescent="0.3">
      <c r="A1706" s="4" t="s">
        <v>150</v>
      </c>
      <c r="B1706" s="4" t="s">
        <v>151</v>
      </c>
      <c r="C1706" s="5">
        <v>65</v>
      </c>
      <c r="D1706" s="3" t="s">
        <v>11</v>
      </c>
      <c r="E1706" s="3">
        <v>0</v>
      </c>
      <c r="F1706" s="3">
        <v>0</v>
      </c>
      <c r="G1706" s="3">
        <f t="shared" ref="G1706:H1706" si="1670">(E1706/200)*100</f>
        <v>0</v>
      </c>
      <c r="H1706" s="3">
        <f t="shared" si="1670"/>
        <v>0</v>
      </c>
    </row>
    <row r="1707" spans="1:8" ht="14.25" customHeight="1" x14ac:dyDescent="0.3">
      <c r="A1707" s="4" t="s">
        <v>150</v>
      </c>
      <c r="B1707" s="4" t="s">
        <v>151</v>
      </c>
      <c r="C1707" s="5">
        <v>70</v>
      </c>
      <c r="D1707" s="3" t="s">
        <v>11</v>
      </c>
      <c r="E1707" s="3">
        <v>1</v>
      </c>
      <c r="F1707" s="3">
        <v>0</v>
      </c>
      <c r="G1707" s="3">
        <f t="shared" ref="G1707:H1707" si="1671">(E1707/200)*100</f>
        <v>0.5</v>
      </c>
      <c r="H1707" s="3">
        <f t="shared" si="1671"/>
        <v>0</v>
      </c>
    </row>
    <row r="1708" spans="1:8" ht="14.25" customHeight="1" x14ac:dyDescent="0.3">
      <c r="A1708" s="4" t="s">
        <v>150</v>
      </c>
      <c r="B1708" s="4" t="s">
        <v>151</v>
      </c>
      <c r="C1708" s="5">
        <v>75</v>
      </c>
      <c r="D1708" s="3" t="s">
        <v>11</v>
      </c>
      <c r="E1708" s="3">
        <v>2</v>
      </c>
      <c r="F1708" s="3">
        <v>1</v>
      </c>
      <c r="G1708" s="3">
        <f t="shared" ref="G1708:H1708" si="1672">(E1708/200)*100</f>
        <v>1</v>
      </c>
      <c r="H1708" s="3">
        <f t="shared" si="1672"/>
        <v>0.5</v>
      </c>
    </row>
    <row r="1709" spans="1:8" ht="14.25" customHeight="1" x14ac:dyDescent="0.3">
      <c r="A1709" s="4" t="s">
        <v>150</v>
      </c>
      <c r="B1709" s="4" t="s">
        <v>151</v>
      </c>
      <c r="C1709" s="5">
        <v>80</v>
      </c>
      <c r="D1709" s="3" t="s">
        <v>12</v>
      </c>
      <c r="E1709" s="3">
        <v>1</v>
      </c>
      <c r="F1709" s="3">
        <v>0</v>
      </c>
      <c r="G1709" s="3">
        <f t="shared" ref="G1709:H1709" si="1673">(E1709/200)*100</f>
        <v>0.5</v>
      </c>
      <c r="H1709" s="3">
        <f t="shared" si="1673"/>
        <v>0</v>
      </c>
    </row>
    <row r="1710" spans="1:8" ht="14.25" customHeight="1" x14ac:dyDescent="0.3">
      <c r="A1710" s="4" t="s">
        <v>150</v>
      </c>
      <c r="B1710" s="4" t="s">
        <v>151</v>
      </c>
      <c r="C1710" s="5">
        <v>85</v>
      </c>
      <c r="D1710" s="3" t="s">
        <v>12</v>
      </c>
      <c r="E1710" s="3">
        <v>3</v>
      </c>
      <c r="F1710" s="3">
        <v>0</v>
      </c>
      <c r="G1710" s="3">
        <f t="shared" ref="G1710:H1710" si="1674">(E1710/200)*100</f>
        <v>1.5</v>
      </c>
      <c r="H1710" s="3">
        <f t="shared" si="1674"/>
        <v>0</v>
      </c>
    </row>
    <row r="1711" spans="1:8" ht="14.25" customHeight="1" x14ac:dyDescent="0.3">
      <c r="A1711" s="4" t="s">
        <v>150</v>
      </c>
      <c r="B1711" s="4" t="s">
        <v>151</v>
      </c>
      <c r="C1711" s="5">
        <v>90</v>
      </c>
      <c r="D1711" s="3" t="s">
        <v>12</v>
      </c>
      <c r="E1711" s="3">
        <v>7</v>
      </c>
      <c r="F1711" s="3">
        <v>0</v>
      </c>
      <c r="G1711" s="3">
        <f t="shared" ref="G1711:H1711" si="1675">(E1711/200)*100</f>
        <v>3.5000000000000004</v>
      </c>
      <c r="H1711" s="3">
        <f t="shared" si="1675"/>
        <v>0</v>
      </c>
    </row>
    <row r="1712" spans="1:8" ht="14.25" customHeight="1" x14ac:dyDescent="0.3">
      <c r="A1712" s="4" t="s">
        <v>150</v>
      </c>
      <c r="B1712" s="4" t="s">
        <v>151</v>
      </c>
      <c r="C1712" s="5">
        <v>95</v>
      </c>
      <c r="D1712" s="3" t="s">
        <v>12</v>
      </c>
      <c r="E1712" s="3">
        <v>13</v>
      </c>
      <c r="F1712" s="3">
        <v>1</v>
      </c>
      <c r="G1712" s="3">
        <f t="shared" ref="G1712:H1712" si="1676">(E1712/200)*100</f>
        <v>6.5</v>
      </c>
      <c r="H1712" s="3">
        <f t="shared" si="1676"/>
        <v>0.5</v>
      </c>
    </row>
    <row r="1713" spans="1:8" ht="14.25" customHeight="1" x14ac:dyDescent="0.3">
      <c r="A1713" s="4" t="s">
        <v>150</v>
      </c>
      <c r="B1713" s="4" t="s">
        <v>151</v>
      </c>
      <c r="C1713" s="5">
        <v>100</v>
      </c>
      <c r="D1713" s="3" t="s">
        <v>12</v>
      </c>
      <c r="E1713" s="3">
        <v>16</v>
      </c>
      <c r="F1713" s="3">
        <v>0</v>
      </c>
      <c r="G1713" s="3">
        <f t="shared" ref="G1713:H1713" si="1677">(E1713/200)*100</f>
        <v>8</v>
      </c>
      <c r="H1713" s="3">
        <f t="shared" si="1677"/>
        <v>0</v>
      </c>
    </row>
    <row r="1714" spans="1:8" ht="14.25" customHeight="1" x14ac:dyDescent="0.3">
      <c r="A1714" s="4" t="s">
        <v>150</v>
      </c>
      <c r="B1714" s="4" t="s">
        <v>151</v>
      </c>
      <c r="C1714" s="5">
        <v>105</v>
      </c>
      <c r="D1714" s="3" t="s">
        <v>12</v>
      </c>
      <c r="E1714" s="3">
        <v>12</v>
      </c>
      <c r="F1714" s="3">
        <v>0</v>
      </c>
      <c r="G1714" s="3">
        <f t="shared" ref="G1714:H1714" si="1678">(E1714/200)*100</f>
        <v>6</v>
      </c>
      <c r="H1714" s="3">
        <f t="shared" si="1678"/>
        <v>0</v>
      </c>
    </row>
    <row r="1715" spans="1:8" ht="14.25" customHeight="1" x14ac:dyDescent="0.3">
      <c r="A1715" s="4" t="s">
        <v>150</v>
      </c>
      <c r="B1715" s="4" t="s">
        <v>151</v>
      </c>
      <c r="C1715" s="5">
        <v>110</v>
      </c>
      <c r="D1715" s="3" t="s">
        <v>12</v>
      </c>
      <c r="E1715" s="3">
        <v>20</v>
      </c>
      <c r="F1715" s="3">
        <v>2</v>
      </c>
      <c r="G1715" s="3">
        <f t="shared" ref="G1715:H1715" si="1679">(E1715/200)*100</f>
        <v>10</v>
      </c>
      <c r="H1715" s="3">
        <f t="shared" si="1679"/>
        <v>1</v>
      </c>
    </row>
    <row r="1716" spans="1:8" ht="14.25" customHeight="1" x14ac:dyDescent="0.3">
      <c r="A1716" s="4" t="s">
        <v>150</v>
      </c>
      <c r="B1716" s="4" t="s">
        <v>151</v>
      </c>
      <c r="C1716" s="5">
        <v>115</v>
      </c>
      <c r="D1716" s="3" t="s">
        <v>12</v>
      </c>
      <c r="E1716" s="3">
        <v>13</v>
      </c>
      <c r="F1716" s="3">
        <v>0</v>
      </c>
      <c r="G1716" s="3">
        <f t="shared" ref="G1716:H1716" si="1680">(E1716/200)*100</f>
        <v>6.5</v>
      </c>
      <c r="H1716" s="3">
        <f t="shared" si="1680"/>
        <v>0</v>
      </c>
    </row>
    <row r="1717" spans="1:8" ht="14.25" customHeight="1" x14ac:dyDescent="0.3">
      <c r="A1717" s="4" t="s">
        <v>150</v>
      </c>
      <c r="B1717" s="4" t="s">
        <v>151</v>
      </c>
      <c r="C1717" s="5">
        <v>120</v>
      </c>
      <c r="D1717" s="3" t="s">
        <v>12</v>
      </c>
      <c r="E1717" s="3">
        <v>9</v>
      </c>
      <c r="F1717" s="3">
        <v>0</v>
      </c>
      <c r="G1717" s="3">
        <f t="shared" ref="G1717:H1717" si="1681">(E1717/200)*100</f>
        <v>4.5</v>
      </c>
      <c r="H1717" s="3">
        <f t="shared" si="1681"/>
        <v>0</v>
      </c>
    </row>
    <row r="1718" spans="1:8" ht="14.25" customHeight="1" x14ac:dyDescent="0.3">
      <c r="A1718" s="4" t="s">
        <v>150</v>
      </c>
      <c r="B1718" s="4" t="s">
        <v>151</v>
      </c>
      <c r="C1718" s="5">
        <v>125</v>
      </c>
      <c r="D1718" s="3" t="s">
        <v>12</v>
      </c>
      <c r="E1718" s="3">
        <v>4</v>
      </c>
      <c r="F1718" s="3">
        <v>0</v>
      </c>
      <c r="G1718" s="3">
        <f t="shared" ref="G1718:H1718" si="1682">(E1718/200)*100</f>
        <v>2</v>
      </c>
      <c r="H1718" s="3">
        <f t="shared" si="1682"/>
        <v>0</v>
      </c>
    </row>
    <row r="1719" spans="1:8" ht="14.25" customHeight="1" x14ac:dyDescent="0.3">
      <c r="A1719" s="4" t="s">
        <v>150</v>
      </c>
      <c r="B1719" s="4" t="s">
        <v>151</v>
      </c>
      <c r="C1719" s="5">
        <v>130</v>
      </c>
      <c r="D1719" s="3" t="s">
        <v>12</v>
      </c>
      <c r="E1719" s="3">
        <v>12</v>
      </c>
      <c r="F1719" s="3">
        <v>0</v>
      </c>
      <c r="G1719" s="3">
        <f t="shared" ref="G1719:H1719" si="1683">(E1719/200)*100</f>
        <v>6</v>
      </c>
      <c r="H1719" s="3">
        <f t="shared" si="1683"/>
        <v>0</v>
      </c>
    </row>
    <row r="1720" spans="1:8" ht="14.25" customHeight="1" x14ac:dyDescent="0.3">
      <c r="A1720" s="4" t="s">
        <v>150</v>
      </c>
      <c r="B1720" s="4" t="s">
        <v>151</v>
      </c>
      <c r="C1720" s="5">
        <v>135</v>
      </c>
      <c r="D1720" s="3" t="s">
        <v>12</v>
      </c>
      <c r="E1720" s="3">
        <v>7</v>
      </c>
      <c r="F1720" s="3">
        <v>0</v>
      </c>
      <c r="G1720" s="3">
        <f t="shared" ref="G1720:H1720" si="1684">(E1720/200)*100</f>
        <v>3.5000000000000004</v>
      </c>
      <c r="H1720" s="3">
        <f t="shared" si="1684"/>
        <v>0</v>
      </c>
    </row>
    <row r="1721" spans="1:8" ht="14.25" customHeight="1" x14ac:dyDescent="0.3">
      <c r="A1721" s="4" t="s">
        <v>150</v>
      </c>
      <c r="B1721" s="4" t="s">
        <v>151</v>
      </c>
      <c r="C1721" s="5">
        <v>140</v>
      </c>
      <c r="D1721" s="3" t="s">
        <v>12</v>
      </c>
      <c r="E1721" s="3">
        <v>4</v>
      </c>
      <c r="F1721" s="3">
        <v>0</v>
      </c>
      <c r="G1721" s="3">
        <f t="shared" ref="G1721:H1721" si="1685">(E1721/200)*100</f>
        <v>2</v>
      </c>
      <c r="H1721" s="3">
        <f t="shared" si="1685"/>
        <v>0</v>
      </c>
    </row>
    <row r="1722" spans="1:8" ht="14.25" customHeight="1" x14ac:dyDescent="0.3">
      <c r="A1722" s="4" t="s">
        <v>150</v>
      </c>
      <c r="B1722" s="4" t="s">
        <v>151</v>
      </c>
      <c r="C1722" s="5">
        <v>145</v>
      </c>
      <c r="D1722" s="3" t="s">
        <v>12</v>
      </c>
      <c r="E1722" s="3">
        <v>4</v>
      </c>
      <c r="F1722" s="3">
        <v>0</v>
      </c>
      <c r="G1722" s="3">
        <f t="shared" ref="G1722:H1722" si="1686">(E1722/200)*100</f>
        <v>2</v>
      </c>
      <c r="H1722" s="3">
        <f t="shared" si="1686"/>
        <v>0</v>
      </c>
    </row>
    <row r="1723" spans="1:8" ht="14.25" customHeight="1" x14ac:dyDescent="0.3">
      <c r="A1723" s="4" t="s">
        <v>150</v>
      </c>
      <c r="B1723" s="4" t="s">
        <v>151</v>
      </c>
      <c r="C1723" s="5">
        <v>150</v>
      </c>
      <c r="D1723" s="3" t="s">
        <v>12</v>
      </c>
      <c r="E1723" s="3">
        <v>0</v>
      </c>
      <c r="F1723" s="3">
        <v>0</v>
      </c>
      <c r="G1723" s="3">
        <f t="shared" ref="G1723:H1723" si="1687">(E1723/200)*100</f>
        <v>0</v>
      </c>
      <c r="H1723" s="3">
        <f t="shared" si="1687"/>
        <v>0</v>
      </c>
    </row>
    <row r="1724" spans="1:8" ht="14.25" customHeight="1" x14ac:dyDescent="0.3">
      <c r="A1724" s="4" t="s">
        <v>150</v>
      </c>
      <c r="B1724" s="4" t="s">
        <v>151</v>
      </c>
      <c r="C1724" s="5">
        <v>155</v>
      </c>
      <c r="D1724" s="3" t="s">
        <v>12</v>
      </c>
      <c r="E1724" s="3">
        <v>3</v>
      </c>
      <c r="F1724" s="3">
        <v>0</v>
      </c>
      <c r="G1724" s="3">
        <f t="shared" ref="G1724:H1724" si="1688">(E1724/200)*100</f>
        <v>1.5</v>
      </c>
      <c r="H1724" s="3">
        <f t="shared" si="1688"/>
        <v>0</v>
      </c>
    </row>
    <row r="1725" spans="1:8" ht="14.25" customHeight="1" x14ac:dyDescent="0.3">
      <c r="A1725" s="4" t="s">
        <v>150</v>
      </c>
      <c r="B1725" s="4" t="s">
        <v>151</v>
      </c>
      <c r="C1725" s="5">
        <v>160</v>
      </c>
      <c r="D1725" s="3" t="s">
        <v>12</v>
      </c>
      <c r="E1725" s="3">
        <v>1</v>
      </c>
      <c r="F1725" s="3">
        <v>0</v>
      </c>
      <c r="G1725" s="3">
        <f t="shared" ref="G1725:H1725" si="1689">(E1725/200)*100</f>
        <v>0.5</v>
      </c>
      <c r="H1725" s="3">
        <f t="shared" si="1689"/>
        <v>0</v>
      </c>
    </row>
    <row r="1726" spans="1:8" ht="14.25" customHeight="1" x14ac:dyDescent="0.3">
      <c r="A1726" s="4" t="s">
        <v>150</v>
      </c>
      <c r="B1726" s="4" t="s">
        <v>151</v>
      </c>
      <c r="C1726" s="5">
        <v>165</v>
      </c>
      <c r="D1726" s="3" t="s">
        <v>12</v>
      </c>
      <c r="E1726" s="3">
        <v>1</v>
      </c>
      <c r="F1726" s="3">
        <v>0</v>
      </c>
      <c r="G1726" s="3">
        <f t="shared" ref="G1726:H1726" si="1690">(E1726/200)*100</f>
        <v>0.5</v>
      </c>
      <c r="H1726" s="3">
        <f t="shared" si="1690"/>
        <v>0</v>
      </c>
    </row>
    <row r="1727" spans="1:8" ht="14.25" customHeight="1" x14ac:dyDescent="0.3">
      <c r="A1727" s="4" t="s">
        <v>150</v>
      </c>
      <c r="B1727" s="4" t="s">
        <v>151</v>
      </c>
      <c r="C1727" s="5">
        <v>170</v>
      </c>
      <c r="D1727" s="3" t="s">
        <v>12</v>
      </c>
      <c r="E1727" s="3">
        <v>0</v>
      </c>
      <c r="F1727" s="3">
        <v>0</v>
      </c>
      <c r="G1727" s="3">
        <f t="shared" ref="G1727:H1727" si="1691">(E1727/200)*100</f>
        <v>0</v>
      </c>
      <c r="H1727" s="3">
        <f t="shared" si="1691"/>
        <v>0</v>
      </c>
    </row>
    <row r="1728" spans="1:8" ht="14.25" customHeight="1" x14ac:dyDescent="0.3">
      <c r="A1728" s="4" t="s">
        <v>150</v>
      </c>
      <c r="B1728" s="4" t="s">
        <v>151</v>
      </c>
      <c r="C1728" s="5">
        <v>175</v>
      </c>
      <c r="D1728" s="3" t="s">
        <v>12</v>
      </c>
      <c r="E1728" s="3">
        <v>0</v>
      </c>
      <c r="F1728" s="3">
        <v>0</v>
      </c>
      <c r="G1728" s="3">
        <f t="shared" ref="G1728:H1728" si="1692">(E1728/200)*100</f>
        <v>0</v>
      </c>
      <c r="H1728" s="3">
        <f t="shared" si="1692"/>
        <v>0</v>
      </c>
    </row>
    <row r="1729" spans="1:8" ht="14.25" customHeight="1" x14ac:dyDescent="0.3">
      <c r="A1729" s="4" t="s">
        <v>150</v>
      </c>
      <c r="B1729" s="4" t="s">
        <v>151</v>
      </c>
      <c r="C1729" s="5" t="s">
        <v>14</v>
      </c>
      <c r="D1729" s="3" t="s">
        <v>12</v>
      </c>
      <c r="E1729" s="3">
        <v>0</v>
      </c>
      <c r="F1729" s="3">
        <v>0</v>
      </c>
      <c r="G1729" s="3">
        <f t="shared" ref="G1729:H1729" si="1693">(E1729/200)*100</f>
        <v>0</v>
      </c>
      <c r="H1729" s="3">
        <f t="shared" si="1693"/>
        <v>0</v>
      </c>
    </row>
    <row r="1730" spans="1:8" ht="14.25" customHeight="1" x14ac:dyDescent="0.3">
      <c r="A1730" s="4" t="s">
        <v>152</v>
      </c>
      <c r="B1730" s="4" t="s">
        <v>153</v>
      </c>
      <c r="C1730" s="5">
        <v>5</v>
      </c>
      <c r="D1730" s="3" t="s">
        <v>10</v>
      </c>
      <c r="E1730" s="3">
        <v>0</v>
      </c>
      <c r="F1730" s="3">
        <v>0</v>
      </c>
      <c r="G1730" s="3">
        <f t="shared" ref="G1730:H1730" si="1694">(E1730/365)*100</f>
        <v>0</v>
      </c>
      <c r="H1730" s="3">
        <f t="shared" si="1694"/>
        <v>0</v>
      </c>
    </row>
    <row r="1731" spans="1:8" ht="14.25" customHeight="1" x14ac:dyDescent="0.3">
      <c r="A1731" s="4" t="s">
        <v>152</v>
      </c>
      <c r="B1731" s="4" t="s">
        <v>153</v>
      </c>
      <c r="C1731" s="5">
        <v>10</v>
      </c>
      <c r="D1731" s="3" t="s">
        <v>10</v>
      </c>
      <c r="E1731" s="3">
        <v>0</v>
      </c>
      <c r="F1731" s="3">
        <v>0</v>
      </c>
      <c r="G1731" s="3">
        <f t="shared" ref="G1731:H1731" si="1695">(E1731/365)*100</f>
        <v>0</v>
      </c>
      <c r="H1731" s="3">
        <f t="shared" si="1695"/>
        <v>0</v>
      </c>
    </row>
    <row r="1732" spans="1:8" ht="14.25" customHeight="1" x14ac:dyDescent="0.3">
      <c r="A1732" s="4" t="s">
        <v>152</v>
      </c>
      <c r="B1732" s="4" t="s">
        <v>153</v>
      </c>
      <c r="C1732" s="5">
        <v>15</v>
      </c>
      <c r="D1732" s="3" t="s">
        <v>10</v>
      </c>
      <c r="E1732" s="3">
        <v>3</v>
      </c>
      <c r="F1732" s="3">
        <v>0</v>
      </c>
      <c r="G1732" s="3">
        <f t="shared" ref="G1732:H1732" si="1696">(E1732/365)*100</f>
        <v>0.82191780821917804</v>
      </c>
      <c r="H1732" s="3">
        <f t="shared" si="1696"/>
        <v>0</v>
      </c>
    </row>
    <row r="1733" spans="1:8" ht="14.25" customHeight="1" x14ac:dyDescent="0.3">
      <c r="A1733" s="4" t="s">
        <v>152</v>
      </c>
      <c r="B1733" s="4" t="s">
        <v>153</v>
      </c>
      <c r="C1733" s="5">
        <v>20</v>
      </c>
      <c r="D1733" s="3" t="s">
        <v>10</v>
      </c>
      <c r="E1733" s="3">
        <v>11</v>
      </c>
      <c r="F1733" s="3">
        <v>0</v>
      </c>
      <c r="G1733" s="3">
        <f t="shared" ref="G1733:H1733" si="1697">(E1733/365)*100</f>
        <v>3.0136986301369864</v>
      </c>
      <c r="H1733" s="3">
        <f t="shared" si="1697"/>
        <v>0</v>
      </c>
    </row>
    <row r="1734" spans="1:8" ht="14.25" customHeight="1" x14ac:dyDescent="0.3">
      <c r="A1734" s="4" t="s">
        <v>152</v>
      </c>
      <c r="B1734" s="4" t="s">
        <v>153</v>
      </c>
      <c r="C1734" s="5">
        <v>25</v>
      </c>
      <c r="D1734" s="3" t="s">
        <v>10</v>
      </c>
      <c r="E1734" s="3">
        <v>23</v>
      </c>
      <c r="F1734" s="3">
        <v>0</v>
      </c>
      <c r="G1734" s="3">
        <f t="shared" ref="G1734:H1734" si="1698">(E1734/365)*100</f>
        <v>6.3013698630136989</v>
      </c>
      <c r="H1734" s="3">
        <f t="shared" si="1698"/>
        <v>0</v>
      </c>
    </row>
    <row r="1735" spans="1:8" ht="14.25" customHeight="1" x14ac:dyDescent="0.3">
      <c r="A1735" s="4" t="s">
        <v>152</v>
      </c>
      <c r="B1735" s="4" t="s">
        <v>153</v>
      </c>
      <c r="C1735" s="5">
        <v>30</v>
      </c>
      <c r="D1735" s="3" t="s">
        <v>10</v>
      </c>
      <c r="E1735" s="3">
        <v>47</v>
      </c>
      <c r="F1735" s="3">
        <v>0</v>
      </c>
      <c r="G1735" s="3">
        <f t="shared" ref="G1735:H1735" si="1699">(E1735/365)*100</f>
        <v>12.876712328767123</v>
      </c>
      <c r="H1735" s="3">
        <f t="shared" si="1699"/>
        <v>0</v>
      </c>
    </row>
    <row r="1736" spans="1:8" ht="14.25" customHeight="1" x14ac:dyDescent="0.3">
      <c r="A1736" s="4" t="s">
        <v>152</v>
      </c>
      <c r="B1736" s="4" t="s">
        <v>153</v>
      </c>
      <c r="C1736" s="5">
        <v>35</v>
      </c>
      <c r="D1736" s="3" t="s">
        <v>10</v>
      </c>
      <c r="E1736" s="3">
        <v>39</v>
      </c>
      <c r="F1736" s="3">
        <v>0</v>
      </c>
      <c r="G1736" s="3">
        <f t="shared" ref="G1736:H1736" si="1700">(E1736/365)*100</f>
        <v>10.684931506849315</v>
      </c>
      <c r="H1736" s="3">
        <f t="shared" si="1700"/>
        <v>0</v>
      </c>
    </row>
    <row r="1737" spans="1:8" ht="14.25" customHeight="1" x14ac:dyDescent="0.3">
      <c r="A1737" s="4" t="s">
        <v>152</v>
      </c>
      <c r="B1737" s="4" t="s">
        <v>153</v>
      </c>
      <c r="C1737" s="5">
        <v>40</v>
      </c>
      <c r="D1737" s="3" t="s">
        <v>11</v>
      </c>
      <c r="E1737" s="3">
        <v>19</v>
      </c>
      <c r="F1737" s="3">
        <v>0</v>
      </c>
      <c r="G1737" s="3">
        <f t="shared" ref="G1737:H1737" si="1701">(E1737/365)*100</f>
        <v>5.2054794520547949</v>
      </c>
      <c r="H1737" s="3">
        <f t="shared" si="1701"/>
        <v>0</v>
      </c>
    </row>
    <row r="1738" spans="1:8" ht="14.25" customHeight="1" x14ac:dyDescent="0.3">
      <c r="A1738" s="4" t="s">
        <v>152</v>
      </c>
      <c r="B1738" s="4" t="s">
        <v>153</v>
      </c>
      <c r="C1738" s="5">
        <v>45</v>
      </c>
      <c r="D1738" s="3" t="s">
        <v>11</v>
      </c>
      <c r="E1738" s="3">
        <v>12</v>
      </c>
      <c r="F1738" s="3">
        <v>0</v>
      </c>
      <c r="G1738" s="3">
        <f t="shared" ref="G1738:H1738" si="1702">(E1738/365)*100</f>
        <v>3.2876712328767121</v>
      </c>
      <c r="H1738" s="3">
        <f t="shared" si="1702"/>
        <v>0</v>
      </c>
    </row>
    <row r="1739" spans="1:8" ht="14.25" customHeight="1" x14ac:dyDescent="0.3">
      <c r="A1739" s="4" t="s">
        <v>152</v>
      </c>
      <c r="B1739" s="4" t="s">
        <v>153</v>
      </c>
      <c r="C1739" s="5">
        <v>50</v>
      </c>
      <c r="D1739" s="3" t="s">
        <v>11</v>
      </c>
      <c r="E1739" s="3">
        <v>4</v>
      </c>
      <c r="F1739" s="3">
        <v>0</v>
      </c>
      <c r="G1739" s="3">
        <f t="shared" ref="G1739:H1739" si="1703">(E1739/365)*100</f>
        <v>1.095890410958904</v>
      </c>
      <c r="H1739" s="3">
        <f t="shared" si="1703"/>
        <v>0</v>
      </c>
    </row>
    <row r="1740" spans="1:8" ht="14.25" customHeight="1" x14ac:dyDescent="0.3">
      <c r="A1740" s="4" t="s">
        <v>152</v>
      </c>
      <c r="B1740" s="4" t="s">
        <v>153</v>
      </c>
      <c r="C1740" s="5">
        <v>55</v>
      </c>
      <c r="D1740" s="3" t="s">
        <v>11</v>
      </c>
      <c r="E1740" s="3">
        <v>0</v>
      </c>
      <c r="F1740" s="3">
        <v>0</v>
      </c>
      <c r="G1740" s="3">
        <f t="shared" ref="G1740:H1740" si="1704">(E1740/365)*100</f>
        <v>0</v>
      </c>
      <c r="H1740" s="3">
        <f t="shared" si="1704"/>
        <v>0</v>
      </c>
    </row>
    <row r="1741" spans="1:8" ht="14.25" customHeight="1" x14ac:dyDescent="0.3">
      <c r="A1741" s="4" t="s">
        <v>152</v>
      </c>
      <c r="B1741" s="4" t="s">
        <v>153</v>
      </c>
      <c r="C1741" s="5">
        <v>60</v>
      </c>
      <c r="D1741" s="3" t="s">
        <v>11</v>
      </c>
      <c r="E1741" s="3">
        <v>1</v>
      </c>
      <c r="F1741" s="3">
        <v>0</v>
      </c>
      <c r="G1741" s="3">
        <f t="shared" ref="G1741:H1741" si="1705">(E1741/365)*100</f>
        <v>0.27397260273972601</v>
      </c>
      <c r="H1741" s="3">
        <f t="shared" si="1705"/>
        <v>0</v>
      </c>
    </row>
    <row r="1742" spans="1:8" ht="14.25" customHeight="1" x14ac:dyDescent="0.3">
      <c r="A1742" s="4" t="s">
        <v>152</v>
      </c>
      <c r="B1742" s="4" t="s">
        <v>153</v>
      </c>
      <c r="C1742" s="5">
        <v>65</v>
      </c>
      <c r="D1742" s="3" t="s">
        <v>11</v>
      </c>
      <c r="E1742" s="3">
        <v>0</v>
      </c>
      <c r="F1742" s="3">
        <v>0</v>
      </c>
      <c r="G1742" s="3">
        <f t="shared" ref="G1742:H1742" si="1706">(E1742/365)*100</f>
        <v>0</v>
      </c>
      <c r="H1742" s="3">
        <f t="shared" si="1706"/>
        <v>0</v>
      </c>
    </row>
    <row r="1743" spans="1:8" ht="14.25" customHeight="1" x14ac:dyDescent="0.3">
      <c r="A1743" s="4" t="s">
        <v>152</v>
      </c>
      <c r="B1743" s="4" t="s">
        <v>153</v>
      </c>
      <c r="C1743" s="5">
        <v>70</v>
      </c>
      <c r="D1743" s="3" t="s">
        <v>11</v>
      </c>
      <c r="E1743" s="3">
        <v>3</v>
      </c>
      <c r="F1743" s="3">
        <v>0</v>
      </c>
      <c r="G1743" s="3">
        <f t="shared" ref="G1743:H1743" si="1707">(E1743/365)*100</f>
        <v>0.82191780821917804</v>
      </c>
      <c r="H1743" s="3">
        <f t="shared" si="1707"/>
        <v>0</v>
      </c>
    </row>
    <row r="1744" spans="1:8" ht="14.25" customHeight="1" x14ac:dyDescent="0.3">
      <c r="A1744" s="4" t="s">
        <v>152</v>
      </c>
      <c r="B1744" s="4" t="s">
        <v>153</v>
      </c>
      <c r="C1744" s="5">
        <v>75</v>
      </c>
      <c r="D1744" s="3" t="s">
        <v>11</v>
      </c>
      <c r="E1744" s="3">
        <v>4</v>
      </c>
      <c r="F1744" s="3">
        <v>0</v>
      </c>
      <c r="G1744" s="3">
        <f t="shared" ref="G1744:H1744" si="1708">(E1744/365)*100</f>
        <v>1.095890410958904</v>
      </c>
      <c r="H1744" s="3">
        <f t="shared" si="1708"/>
        <v>0</v>
      </c>
    </row>
    <row r="1745" spans="1:8" ht="14.25" customHeight="1" x14ac:dyDescent="0.3">
      <c r="A1745" s="4" t="s">
        <v>152</v>
      </c>
      <c r="B1745" s="4" t="s">
        <v>153</v>
      </c>
      <c r="C1745" s="5">
        <v>80</v>
      </c>
      <c r="D1745" s="3" t="s">
        <v>12</v>
      </c>
      <c r="E1745" s="3">
        <v>6</v>
      </c>
      <c r="F1745" s="3">
        <v>0</v>
      </c>
      <c r="G1745" s="3">
        <f t="shared" ref="G1745:H1745" si="1709">(E1745/365)*100</f>
        <v>1.6438356164383561</v>
      </c>
      <c r="H1745" s="3">
        <f t="shared" si="1709"/>
        <v>0</v>
      </c>
    </row>
    <row r="1746" spans="1:8" ht="14.25" customHeight="1" x14ac:dyDescent="0.3">
      <c r="A1746" s="4" t="s">
        <v>152</v>
      </c>
      <c r="B1746" s="4" t="s">
        <v>153</v>
      </c>
      <c r="C1746" s="5">
        <v>85</v>
      </c>
      <c r="D1746" s="3" t="s">
        <v>12</v>
      </c>
      <c r="E1746" s="3">
        <v>12</v>
      </c>
      <c r="F1746" s="3">
        <v>1</v>
      </c>
      <c r="G1746" s="3">
        <f t="shared" ref="G1746:H1746" si="1710">(E1746/365)*100</f>
        <v>3.2876712328767121</v>
      </c>
      <c r="H1746" s="3">
        <f t="shared" si="1710"/>
        <v>0.27397260273972601</v>
      </c>
    </row>
    <row r="1747" spans="1:8" ht="14.25" customHeight="1" x14ac:dyDescent="0.3">
      <c r="A1747" s="4" t="s">
        <v>152</v>
      </c>
      <c r="B1747" s="4" t="s">
        <v>153</v>
      </c>
      <c r="C1747" s="5">
        <v>90</v>
      </c>
      <c r="D1747" s="3" t="s">
        <v>12</v>
      </c>
      <c r="E1747" s="3">
        <v>19</v>
      </c>
      <c r="F1747" s="3">
        <v>1</v>
      </c>
      <c r="G1747" s="3">
        <f t="shared" ref="G1747:H1747" si="1711">(E1747/365)*100</f>
        <v>5.2054794520547949</v>
      </c>
      <c r="H1747" s="3">
        <f t="shared" si="1711"/>
        <v>0.27397260273972601</v>
      </c>
    </row>
    <row r="1748" spans="1:8" ht="14.25" customHeight="1" x14ac:dyDescent="0.3">
      <c r="A1748" s="4" t="s">
        <v>152</v>
      </c>
      <c r="B1748" s="4" t="s">
        <v>153</v>
      </c>
      <c r="C1748" s="5">
        <v>95</v>
      </c>
      <c r="D1748" s="3" t="s">
        <v>12</v>
      </c>
      <c r="E1748" s="3">
        <v>15</v>
      </c>
      <c r="F1748" s="3">
        <v>1</v>
      </c>
      <c r="G1748" s="3">
        <f t="shared" ref="G1748:H1748" si="1712">(E1748/365)*100</f>
        <v>4.10958904109589</v>
      </c>
      <c r="H1748" s="3">
        <f t="shared" si="1712"/>
        <v>0.27397260273972601</v>
      </c>
    </row>
    <row r="1749" spans="1:8" ht="14.25" customHeight="1" x14ac:dyDescent="0.3">
      <c r="A1749" s="4" t="s">
        <v>152</v>
      </c>
      <c r="B1749" s="4" t="s">
        <v>153</v>
      </c>
      <c r="C1749" s="5">
        <v>100</v>
      </c>
      <c r="D1749" s="3" t="s">
        <v>12</v>
      </c>
      <c r="E1749" s="3">
        <v>29</v>
      </c>
      <c r="F1749" s="3">
        <v>0</v>
      </c>
      <c r="G1749" s="3">
        <f t="shared" ref="G1749:H1749" si="1713">(E1749/365)*100</f>
        <v>7.9452054794520555</v>
      </c>
      <c r="H1749" s="3">
        <f t="shared" si="1713"/>
        <v>0</v>
      </c>
    </row>
    <row r="1750" spans="1:8" ht="14.25" customHeight="1" x14ac:dyDescent="0.3">
      <c r="A1750" s="4" t="s">
        <v>152</v>
      </c>
      <c r="B1750" s="4" t="s">
        <v>153</v>
      </c>
      <c r="C1750" s="5">
        <v>105</v>
      </c>
      <c r="D1750" s="3" t="s">
        <v>12</v>
      </c>
      <c r="E1750" s="3">
        <v>23</v>
      </c>
      <c r="F1750" s="3">
        <v>3</v>
      </c>
      <c r="G1750" s="3">
        <f t="shared" ref="G1750:H1750" si="1714">(E1750/365)*100</f>
        <v>6.3013698630136989</v>
      </c>
      <c r="H1750" s="3">
        <f t="shared" si="1714"/>
        <v>0.82191780821917804</v>
      </c>
    </row>
    <row r="1751" spans="1:8" ht="14.25" customHeight="1" x14ac:dyDescent="0.3">
      <c r="A1751" s="4" t="s">
        <v>152</v>
      </c>
      <c r="B1751" s="4" t="s">
        <v>153</v>
      </c>
      <c r="C1751" s="5">
        <v>110</v>
      </c>
      <c r="D1751" s="3" t="s">
        <v>12</v>
      </c>
      <c r="E1751" s="3">
        <v>22</v>
      </c>
      <c r="F1751" s="3">
        <v>3</v>
      </c>
      <c r="G1751" s="3">
        <f t="shared" ref="G1751:H1751" si="1715">(E1751/365)*100</f>
        <v>6.0273972602739727</v>
      </c>
      <c r="H1751" s="3">
        <f t="shared" si="1715"/>
        <v>0.82191780821917804</v>
      </c>
    </row>
    <row r="1752" spans="1:8" ht="14.25" customHeight="1" x14ac:dyDescent="0.3">
      <c r="A1752" s="4" t="s">
        <v>152</v>
      </c>
      <c r="B1752" s="4" t="s">
        <v>153</v>
      </c>
      <c r="C1752" s="5">
        <v>115</v>
      </c>
      <c r="D1752" s="3" t="s">
        <v>12</v>
      </c>
      <c r="E1752" s="3">
        <v>19</v>
      </c>
      <c r="F1752" s="3">
        <v>0</v>
      </c>
      <c r="G1752" s="3">
        <f t="shared" ref="G1752:H1752" si="1716">(E1752/365)*100</f>
        <v>5.2054794520547949</v>
      </c>
      <c r="H1752" s="3">
        <f t="shared" si="1716"/>
        <v>0</v>
      </c>
    </row>
    <row r="1753" spans="1:8" ht="14.25" customHeight="1" x14ac:dyDescent="0.3">
      <c r="A1753" s="4" t="s">
        <v>152</v>
      </c>
      <c r="B1753" s="4" t="s">
        <v>153</v>
      </c>
      <c r="C1753" s="5">
        <v>120</v>
      </c>
      <c r="D1753" s="3" t="s">
        <v>12</v>
      </c>
      <c r="E1753" s="3">
        <v>14</v>
      </c>
      <c r="F1753" s="3">
        <v>0</v>
      </c>
      <c r="G1753" s="3">
        <f t="shared" ref="G1753:H1753" si="1717">(E1753/365)*100</f>
        <v>3.8356164383561646</v>
      </c>
      <c r="H1753" s="3">
        <f t="shared" si="1717"/>
        <v>0</v>
      </c>
    </row>
    <row r="1754" spans="1:8" ht="14.25" customHeight="1" x14ac:dyDescent="0.3">
      <c r="A1754" s="4" t="s">
        <v>152</v>
      </c>
      <c r="B1754" s="4" t="s">
        <v>153</v>
      </c>
      <c r="C1754" s="5">
        <v>125</v>
      </c>
      <c r="D1754" s="3" t="s">
        <v>12</v>
      </c>
      <c r="E1754" s="3">
        <v>13</v>
      </c>
      <c r="F1754" s="3">
        <v>0</v>
      </c>
      <c r="G1754" s="3">
        <f t="shared" ref="G1754:H1754" si="1718">(E1754/365)*100</f>
        <v>3.5616438356164384</v>
      </c>
      <c r="H1754" s="3">
        <f t="shared" si="1718"/>
        <v>0</v>
      </c>
    </row>
    <row r="1755" spans="1:8" ht="14.25" customHeight="1" x14ac:dyDescent="0.3">
      <c r="A1755" s="4" t="s">
        <v>152</v>
      </c>
      <c r="B1755" s="4" t="s">
        <v>153</v>
      </c>
      <c r="C1755" s="5">
        <v>130</v>
      </c>
      <c r="D1755" s="3" t="s">
        <v>12</v>
      </c>
      <c r="E1755" s="3">
        <v>9</v>
      </c>
      <c r="F1755" s="3">
        <v>0</v>
      </c>
      <c r="G1755" s="3">
        <f t="shared" ref="G1755:H1755" si="1719">(E1755/365)*100</f>
        <v>2.4657534246575343</v>
      </c>
      <c r="H1755" s="3">
        <f t="shared" si="1719"/>
        <v>0</v>
      </c>
    </row>
    <row r="1756" spans="1:8" ht="14.25" customHeight="1" x14ac:dyDescent="0.3">
      <c r="A1756" s="4" t="s">
        <v>152</v>
      </c>
      <c r="B1756" s="4" t="s">
        <v>153</v>
      </c>
      <c r="C1756" s="5">
        <v>135</v>
      </c>
      <c r="D1756" s="3" t="s">
        <v>12</v>
      </c>
      <c r="E1756" s="3">
        <v>3</v>
      </c>
      <c r="F1756" s="3">
        <v>0</v>
      </c>
      <c r="G1756" s="3">
        <f t="shared" ref="G1756:H1756" si="1720">(E1756/365)*100</f>
        <v>0.82191780821917804</v>
      </c>
      <c r="H1756" s="3">
        <f t="shared" si="1720"/>
        <v>0</v>
      </c>
    </row>
    <row r="1757" spans="1:8" ht="14.25" customHeight="1" x14ac:dyDescent="0.3">
      <c r="A1757" s="4" t="s">
        <v>152</v>
      </c>
      <c r="B1757" s="4" t="s">
        <v>153</v>
      </c>
      <c r="C1757" s="5">
        <v>140</v>
      </c>
      <c r="D1757" s="3" t="s">
        <v>12</v>
      </c>
      <c r="E1757" s="3">
        <v>4</v>
      </c>
      <c r="F1757" s="3">
        <v>0</v>
      </c>
      <c r="G1757" s="3">
        <f t="shared" ref="G1757:H1757" si="1721">(E1757/365)*100</f>
        <v>1.095890410958904</v>
      </c>
      <c r="H1757" s="3">
        <f t="shared" si="1721"/>
        <v>0</v>
      </c>
    </row>
    <row r="1758" spans="1:8" ht="14.25" customHeight="1" x14ac:dyDescent="0.3">
      <c r="A1758" s="4" t="s">
        <v>152</v>
      </c>
      <c r="B1758" s="4" t="s">
        <v>153</v>
      </c>
      <c r="C1758" s="5">
        <v>145</v>
      </c>
      <c r="D1758" s="3" t="s">
        <v>12</v>
      </c>
      <c r="E1758" s="3">
        <v>0</v>
      </c>
      <c r="F1758" s="3">
        <v>0</v>
      </c>
      <c r="G1758" s="3">
        <f t="shared" ref="G1758:H1758" si="1722">(E1758/365)*100</f>
        <v>0</v>
      </c>
      <c r="H1758" s="3">
        <f t="shared" si="1722"/>
        <v>0</v>
      </c>
    </row>
    <row r="1759" spans="1:8" ht="14.25" customHeight="1" x14ac:dyDescent="0.3">
      <c r="A1759" s="4" t="s">
        <v>152</v>
      </c>
      <c r="B1759" s="4" t="s">
        <v>153</v>
      </c>
      <c r="C1759" s="5">
        <v>150</v>
      </c>
      <c r="D1759" s="3" t="s">
        <v>12</v>
      </c>
      <c r="E1759" s="3">
        <v>1</v>
      </c>
      <c r="F1759" s="3">
        <v>0</v>
      </c>
      <c r="G1759" s="3">
        <f t="shared" ref="G1759:H1759" si="1723">(E1759/365)*100</f>
        <v>0.27397260273972601</v>
      </c>
      <c r="H1759" s="3">
        <f t="shared" si="1723"/>
        <v>0</v>
      </c>
    </row>
    <row r="1760" spans="1:8" ht="14.25" customHeight="1" x14ac:dyDescent="0.3">
      <c r="A1760" s="4" t="s">
        <v>152</v>
      </c>
      <c r="B1760" s="4" t="s">
        <v>153</v>
      </c>
      <c r="C1760" s="5">
        <v>155</v>
      </c>
      <c r="D1760" s="3" t="s">
        <v>12</v>
      </c>
      <c r="E1760" s="3">
        <v>0</v>
      </c>
      <c r="F1760" s="3">
        <v>0</v>
      </c>
      <c r="G1760" s="3">
        <f t="shared" ref="G1760:H1760" si="1724">(E1760/365)*100</f>
        <v>0</v>
      </c>
      <c r="H1760" s="3">
        <f t="shared" si="1724"/>
        <v>0</v>
      </c>
    </row>
    <row r="1761" spans="1:8" ht="14.25" customHeight="1" x14ac:dyDescent="0.3">
      <c r="A1761" s="4" t="s">
        <v>152</v>
      </c>
      <c r="B1761" s="4" t="s">
        <v>153</v>
      </c>
      <c r="C1761" s="5">
        <v>160</v>
      </c>
      <c r="D1761" s="3" t="s">
        <v>12</v>
      </c>
      <c r="E1761" s="3">
        <v>0</v>
      </c>
      <c r="F1761" s="3">
        <v>0</v>
      </c>
      <c r="G1761" s="3">
        <f t="shared" ref="G1761:H1761" si="1725">(E1761/365)*100</f>
        <v>0</v>
      </c>
      <c r="H1761" s="3">
        <f t="shared" si="1725"/>
        <v>0</v>
      </c>
    </row>
    <row r="1762" spans="1:8" ht="14.25" customHeight="1" x14ac:dyDescent="0.3">
      <c r="A1762" s="4" t="s">
        <v>152</v>
      </c>
      <c r="B1762" s="4" t="s">
        <v>153</v>
      </c>
      <c r="C1762" s="5">
        <v>165</v>
      </c>
      <c r="D1762" s="3" t="s">
        <v>12</v>
      </c>
      <c r="E1762" s="3">
        <v>0</v>
      </c>
      <c r="F1762" s="3">
        <v>0</v>
      </c>
      <c r="G1762" s="3">
        <f t="shared" ref="G1762:H1762" si="1726">(E1762/365)*100</f>
        <v>0</v>
      </c>
      <c r="H1762" s="3">
        <f t="shared" si="1726"/>
        <v>0</v>
      </c>
    </row>
    <row r="1763" spans="1:8" ht="14.25" customHeight="1" x14ac:dyDescent="0.3">
      <c r="A1763" s="4" t="s">
        <v>152</v>
      </c>
      <c r="B1763" s="4" t="s">
        <v>153</v>
      </c>
      <c r="C1763" s="5">
        <v>170</v>
      </c>
      <c r="D1763" s="3" t="s">
        <v>12</v>
      </c>
      <c r="E1763" s="3">
        <v>1</v>
      </c>
      <c r="F1763" s="3">
        <v>0</v>
      </c>
      <c r="G1763" s="3">
        <f t="shared" ref="G1763:H1763" si="1727">(E1763/365)*100</f>
        <v>0.27397260273972601</v>
      </c>
      <c r="H1763" s="3">
        <f t="shared" si="1727"/>
        <v>0</v>
      </c>
    </row>
    <row r="1764" spans="1:8" ht="14.25" customHeight="1" x14ac:dyDescent="0.3">
      <c r="A1764" s="4" t="s">
        <v>152</v>
      </c>
      <c r="B1764" s="4" t="s">
        <v>153</v>
      </c>
      <c r="C1764" s="5">
        <v>175</v>
      </c>
      <c r="D1764" s="3" t="s">
        <v>12</v>
      </c>
      <c r="E1764" s="3">
        <v>0</v>
      </c>
      <c r="F1764" s="3">
        <v>0</v>
      </c>
      <c r="G1764" s="3">
        <f t="shared" ref="G1764:H1764" si="1728">(E1764/365)*100</f>
        <v>0</v>
      </c>
      <c r="H1764" s="3">
        <f t="shared" si="1728"/>
        <v>0</v>
      </c>
    </row>
    <row r="1765" spans="1:8" ht="14.25" customHeight="1" x14ac:dyDescent="0.3">
      <c r="A1765" s="4" t="s">
        <v>152</v>
      </c>
      <c r="B1765" s="4" t="s">
        <v>153</v>
      </c>
      <c r="C1765" s="5" t="s">
        <v>14</v>
      </c>
      <c r="D1765" s="3" t="s">
        <v>12</v>
      </c>
      <c r="E1765" s="3">
        <v>0</v>
      </c>
      <c r="F1765" s="3">
        <v>0</v>
      </c>
      <c r="G1765" s="3">
        <f t="shared" ref="G1765:H1765" si="1729">(E1765/365)*100</f>
        <v>0</v>
      </c>
      <c r="H1765" s="3">
        <f t="shared" si="1729"/>
        <v>0</v>
      </c>
    </row>
    <row r="1766" spans="1:8" ht="14.25" customHeight="1" x14ac:dyDescent="0.3">
      <c r="A1766" s="4" t="s">
        <v>154</v>
      </c>
      <c r="B1766" s="4" t="s">
        <v>155</v>
      </c>
      <c r="C1766" s="5">
        <v>5</v>
      </c>
      <c r="D1766" s="3" t="s">
        <v>10</v>
      </c>
      <c r="E1766" s="3">
        <v>0</v>
      </c>
      <c r="F1766" s="3">
        <v>0</v>
      </c>
      <c r="G1766" s="3">
        <f t="shared" ref="G1766:H1766" si="1730">(E1766/287)*100</f>
        <v>0</v>
      </c>
      <c r="H1766" s="3">
        <f t="shared" si="1730"/>
        <v>0</v>
      </c>
    </row>
    <row r="1767" spans="1:8" ht="14.25" customHeight="1" x14ac:dyDescent="0.3">
      <c r="A1767" s="4" t="s">
        <v>154</v>
      </c>
      <c r="B1767" s="4" t="s">
        <v>155</v>
      </c>
      <c r="C1767" s="5">
        <v>10</v>
      </c>
      <c r="D1767" s="3" t="s">
        <v>10</v>
      </c>
      <c r="E1767" s="3">
        <v>1</v>
      </c>
      <c r="F1767" s="3">
        <v>0</v>
      </c>
      <c r="G1767" s="3">
        <f t="shared" ref="G1767:H1767" si="1731">(E1767/287)*100</f>
        <v>0.34843205574912894</v>
      </c>
      <c r="H1767" s="3">
        <f t="shared" si="1731"/>
        <v>0</v>
      </c>
    </row>
    <row r="1768" spans="1:8" ht="14.25" customHeight="1" x14ac:dyDescent="0.3">
      <c r="A1768" s="4" t="s">
        <v>154</v>
      </c>
      <c r="B1768" s="4" t="s">
        <v>155</v>
      </c>
      <c r="C1768" s="5">
        <v>15</v>
      </c>
      <c r="D1768" s="3" t="s">
        <v>10</v>
      </c>
      <c r="E1768" s="3">
        <v>1</v>
      </c>
      <c r="F1768" s="3">
        <v>0</v>
      </c>
      <c r="G1768" s="3">
        <f t="shared" ref="G1768:H1768" si="1732">(E1768/287)*100</f>
        <v>0.34843205574912894</v>
      </c>
      <c r="H1768" s="3">
        <f t="shared" si="1732"/>
        <v>0</v>
      </c>
    </row>
    <row r="1769" spans="1:8" ht="14.25" customHeight="1" x14ac:dyDescent="0.3">
      <c r="A1769" s="4" t="s">
        <v>154</v>
      </c>
      <c r="B1769" s="4" t="s">
        <v>155</v>
      </c>
      <c r="C1769" s="5">
        <v>20</v>
      </c>
      <c r="D1769" s="3" t="s">
        <v>10</v>
      </c>
      <c r="E1769" s="3">
        <v>3</v>
      </c>
      <c r="F1769" s="3">
        <v>0</v>
      </c>
      <c r="G1769" s="3">
        <f t="shared" ref="G1769:H1769" si="1733">(E1769/287)*100</f>
        <v>1.0452961672473868</v>
      </c>
      <c r="H1769" s="3">
        <f t="shared" si="1733"/>
        <v>0</v>
      </c>
    </row>
    <row r="1770" spans="1:8" ht="14.25" customHeight="1" x14ac:dyDescent="0.3">
      <c r="A1770" s="4" t="s">
        <v>154</v>
      </c>
      <c r="B1770" s="4" t="s">
        <v>155</v>
      </c>
      <c r="C1770" s="5">
        <v>25</v>
      </c>
      <c r="D1770" s="3" t="s">
        <v>10</v>
      </c>
      <c r="E1770" s="3">
        <v>1</v>
      </c>
      <c r="F1770" s="3">
        <v>0</v>
      </c>
      <c r="G1770" s="3">
        <f t="shared" ref="G1770:H1770" si="1734">(E1770/287)*100</f>
        <v>0.34843205574912894</v>
      </c>
      <c r="H1770" s="3">
        <f t="shared" si="1734"/>
        <v>0</v>
      </c>
    </row>
    <row r="1771" spans="1:8" ht="14.25" customHeight="1" x14ac:dyDescent="0.3">
      <c r="A1771" s="4" t="s">
        <v>154</v>
      </c>
      <c r="B1771" s="4" t="s">
        <v>155</v>
      </c>
      <c r="C1771" s="5">
        <v>30</v>
      </c>
      <c r="D1771" s="3" t="s">
        <v>10</v>
      </c>
      <c r="E1771" s="3">
        <v>15</v>
      </c>
      <c r="F1771" s="3">
        <v>0</v>
      </c>
      <c r="G1771" s="3">
        <f t="shared" ref="G1771:H1771" si="1735">(E1771/287)*100</f>
        <v>5.2264808362369335</v>
      </c>
      <c r="H1771" s="3">
        <f t="shared" si="1735"/>
        <v>0</v>
      </c>
    </row>
    <row r="1772" spans="1:8" ht="14.25" customHeight="1" x14ac:dyDescent="0.3">
      <c r="A1772" s="4" t="s">
        <v>154</v>
      </c>
      <c r="B1772" s="4" t="s">
        <v>155</v>
      </c>
      <c r="C1772" s="5">
        <v>35</v>
      </c>
      <c r="D1772" s="3" t="s">
        <v>10</v>
      </c>
      <c r="E1772" s="3">
        <v>20</v>
      </c>
      <c r="F1772" s="3">
        <v>0</v>
      </c>
      <c r="G1772" s="3">
        <f t="shared" ref="G1772:H1772" si="1736">(E1772/287)*100</f>
        <v>6.968641114982578</v>
      </c>
      <c r="H1772" s="3">
        <f t="shared" si="1736"/>
        <v>0</v>
      </c>
    </row>
    <row r="1773" spans="1:8" ht="14.25" customHeight="1" x14ac:dyDescent="0.3">
      <c r="A1773" s="4" t="s">
        <v>154</v>
      </c>
      <c r="B1773" s="4" t="s">
        <v>155</v>
      </c>
      <c r="C1773" s="5">
        <v>40</v>
      </c>
      <c r="D1773" s="3" t="s">
        <v>11</v>
      </c>
      <c r="E1773" s="3">
        <v>17</v>
      </c>
      <c r="F1773" s="3">
        <v>0</v>
      </c>
      <c r="G1773" s="3">
        <f t="shared" ref="G1773:H1773" si="1737">(E1773/287)*100</f>
        <v>5.9233449477351918</v>
      </c>
      <c r="H1773" s="3">
        <f t="shared" si="1737"/>
        <v>0</v>
      </c>
    </row>
    <row r="1774" spans="1:8" ht="14.25" customHeight="1" x14ac:dyDescent="0.3">
      <c r="A1774" s="4" t="s">
        <v>154</v>
      </c>
      <c r="B1774" s="4" t="s">
        <v>155</v>
      </c>
      <c r="C1774" s="5">
        <v>45</v>
      </c>
      <c r="D1774" s="3" t="s">
        <v>11</v>
      </c>
      <c r="E1774" s="3">
        <v>12</v>
      </c>
      <c r="F1774" s="3">
        <v>0</v>
      </c>
      <c r="G1774" s="3">
        <f t="shared" ref="G1774:H1774" si="1738">(E1774/287)*100</f>
        <v>4.1811846689895473</v>
      </c>
      <c r="H1774" s="3">
        <f t="shared" si="1738"/>
        <v>0</v>
      </c>
    </row>
    <row r="1775" spans="1:8" ht="14.25" customHeight="1" x14ac:dyDescent="0.3">
      <c r="A1775" s="4" t="s">
        <v>154</v>
      </c>
      <c r="B1775" s="4" t="s">
        <v>155</v>
      </c>
      <c r="C1775" s="5">
        <v>50</v>
      </c>
      <c r="D1775" s="3" t="s">
        <v>11</v>
      </c>
      <c r="E1775" s="3">
        <v>0</v>
      </c>
      <c r="F1775" s="3">
        <v>0</v>
      </c>
      <c r="G1775" s="3">
        <f t="shared" ref="G1775:H1775" si="1739">(E1775/287)*100</f>
        <v>0</v>
      </c>
      <c r="H1775" s="3">
        <f t="shared" si="1739"/>
        <v>0</v>
      </c>
    </row>
    <row r="1776" spans="1:8" ht="14.25" customHeight="1" x14ac:dyDescent="0.3">
      <c r="A1776" s="4" t="s">
        <v>154</v>
      </c>
      <c r="B1776" s="4" t="s">
        <v>155</v>
      </c>
      <c r="C1776" s="5">
        <v>55</v>
      </c>
      <c r="D1776" s="3" t="s">
        <v>11</v>
      </c>
      <c r="E1776" s="3">
        <v>2</v>
      </c>
      <c r="F1776" s="3">
        <v>0</v>
      </c>
      <c r="G1776" s="3">
        <f t="shared" ref="G1776:H1776" si="1740">(E1776/287)*100</f>
        <v>0.69686411149825789</v>
      </c>
      <c r="H1776" s="3">
        <f t="shared" si="1740"/>
        <v>0</v>
      </c>
    </row>
    <row r="1777" spans="1:8" ht="14.25" customHeight="1" x14ac:dyDescent="0.3">
      <c r="A1777" s="4" t="s">
        <v>154</v>
      </c>
      <c r="B1777" s="4" t="s">
        <v>155</v>
      </c>
      <c r="C1777" s="5">
        <v>60</v>
      </c>
      <c r="D1777" s="3" t="s">
        <v>11</v>
      </c>
      <c r="E1777" s="3">
        <v>0</v>
      </c>
      <c r="F1777" s="3">
        <v>0</v>
      </c>
      <c r="G1777" s="3">
        <f t="shared" ref="G1777:H1777" si="1741">(E1777/287)*100</f>
        <v>0</v>
      </c>
      <c r="H1777" s="3">
        <f t="shared" si="1741"/>
        <v>0</v>
      </c>
    </row>
    <row r="1778" spans="1:8" ht="14.25" customHeight="1" x14ac:dyDescent="0.3">
      <c r="A1778" s="4" t="s">
        <v>154</v>
      </c>
      <c r="B1778" s="4" t="s">
        <v>155</v>
      </c>
      <c r="C1778" s="5">
        <v>65</v>
      </c>
      <c r="D1778" s="3" t="s">
        <v>11</v>
      </c>
      <c r="E1778" s="3">
        <v>1</v>
      </c>
      <c r="F1778" s="3">
        <v>1</v>
      </c>
      <c r="G1778" s="3">
        <f t="shared" ref="G1778:H1778" si="1742">(E1778/287)*100</f>
        <v>0.34843205574912894</v>
      </c>
      <c r="H1778" s="3">
        <f t="shared" si="1742"/>
        <v>0.34843205574912894</v>
      </c>
    </row>
    <row r="1779" spans="1:8" ht="14.25" customHeight="1" x14ac:dyDescent="0.3">
      <c r="A1779" s="4" t="s">
        <v>154</v>
      </c>
      <c r="B1779" s="4" t="s">
        <v>155</v>
      </c>
      <c r="C1779" s="5">
        <v>70</v>
      </c>
      <c r="D1779" s="3" t="s">
        <v>11</v>
      </c>
      <c r="E1779" s="3">
        <v>2</v>
      </c>
      <c r="F1779" s="3">
        <v>0</v>
      </c>
      <c r="G1779" s="3">
        <f t="shared" ref="G1779:H1779" si="1743">(E1779/287)*100</f>
        <v>0.69686411149825789</v>
      </c>
      <c r="H1779" s="3">
        <f t="shared" si="1743"/>
        <v>0</v>
      </c>
    </row>
    <row r="1780" spans="1:8" ht="14.25" customHeight="1" x14ac:dyDescent="0.3">
      <c r="A1780" s="4" t="s">
        <v>154</v>
      </c>
      <c r="B1780" s="4" t="s">
        <v>155</v>
      </c>
      <c r="C1780" s="5">
        <v>75</v>
      </c>
      <c r="D1780" s="3" t="s">
        <v>11</v>
      </c>
      <c r="E1780" s="3">
        <v>3</v>
      </c>
      <c r="F1780" s="3">
        <v>0</v>
      </c>
      <c r="G1780" s="3">
        <f t="shared" ref="G1780:H1780" si="1744">(E1780/287)*100</f>
        <v>1.0452961672473868</v>
      </c>
      <c r="H1780" s="3">
        <f t="shared" si="1744"/>
        <v>0</v>
      </c>
    </row>
    <row r="1781" spans="1:8" ht="14.25" customHeight="1" x14ac:dyDescent="0.3">
      <c r="A1781" s="4" t="s">
        <v>154</v>
      </c>
      <c r="B1781" s="4" t="s">
        <v>155</v>
      </c>
      <c r="C1781" s="5">
        <v>80</v>
      </c>
      <c r="D1781" s="3" t="s">
        <v>12</v>
      </c>
      <c r="E1781" s="3">
        <v>4</v>
      </c>
      <c r="F1781" s="3">
        <v>1</v>
      </c>
      <c r="G1781" s="3">
        <f t="shared" ref="G1781:H1781" si="1745">(E1781/287)*100</f>
        <v>1.3937282229965158</v>
      </c>
      <c r="H1781" s="3">
        <f t="shared" si="1745"/>
        <v>0.34843205574912894</v>
      </c>
    </row>
    <row r="1782" spans="1:8" ht="14.25" customHeight="1" x14ac:dyDescent="0.3">
      <c r="A1782" s="4" t="s">
        <v>154</v>
      </c>
      <c r="B1782" s="4" t="s">
        <v>155</v>
      </c>
      <c r="C1782" s="5">
        <v>85</v>
      </c>
      <c r="D1782" s="3" t="s">
        <v>12</v>
      </c>
      <c r="E1782" s="3">
        <v>11</v>
      </c>
      <c r="F1782" s="3">
        <v>0</v>
      </c>
      <c r="G1782" s="3">
        <f t="shared" ref="G1782:H1782" si="1746">(E1782/287)*100</f>
        <v>3.8327526132404177</v>
      </c>
      <c r="H1782" s="3">
        <f t="shared" si="1746"/>
        <v>0</v>
      </c>
    </row>
    <row r="1783" spans="1:8" ht="14.25" customHeight="1" x14ac:dyDescent="0.3">
      <c r="A1783" s="4" t="s">
        <v>154</v>
      </c>
      <c r="B1783" s="4" t="s">
        <v>155</v>
      </c>
      <c r="C1783" s="5">
        <v>90</v>
      </c>
      <c r="D1783" s="3" t="s">
        <v>12</v>
      </c>
      <c r="E1783" s="3">
        <v>20</v>
      </c>
      <c r="F1783" s="3">
        <v>0</v>
      </c>
      <c r="G1783" s="3">
        <f t="shared" ref="G1783:H1783" si="1747">(E1783/287)*100</f>
        <v>6.968641114982578</v>
      </c>
      <c r="H1783" s="3">
        <f t="shared" si="1747"/>
        <v>0</v>
      </c>
    </row>
    <row r="1784" spans="1:8" ht="14.25" customHeight="1" x14ac:dyDescent="0.3">
      <c r="A1784" s="4" t="s">
        <v>154</v>
      </c>
      <c r="B1784" s="4" t="s">
        <v>155</v>
      </c>
      <c r="C1784" s="5">
        <v>95</v>
      </c>
      <c r="D1784" s="3" t="s">
        <v>12</v>
      </c>
      <c r="E1784" s="3">
        <v>25</v>
      </c>
      <c r="F1784" s="3">
        <v>0</v>
      </c>
      <c r="G1784" s="3">
        <f t="shared" ref="G1784:H1784" si="1748">(E1784/287)*100</f>
        <v>8.7108013937282234</v>
      </c>
      <c r="H1784" s="3">
        <f t="shared" si="1748"/>
        <v>0</v>
      </c>
    </row>
    <row r="1785" spans="1:8" ht="14.25" customHeight="1" x14ac:dyDescent="0.3">
      <c r="A1785" s="4" t="s">
        <v>154</v>
      </c>
      <c r="B1785" s="4" t="s">
        <v>155</v>
      </c>
      <c r="C1785" s="5">
        <v>100</v>
      </c>
      <c r="D1785" s="3" t="s">
        <v>12</v>
      </c>
      <c r="E1785" s="3">
        <v>28</v>
      </c>
      <c r="F1785" s="3">
        <v>0</v>
      </c>
      <c r="G1785" s="3">
        <f t="shared" ref="G1785:H1785" si="1749">(E1785/287)*100</f>
        <v>9.7560975609756095</v>
      </c>
      <c r="H1785" s="3">
        <f t="shared" si="1749"/>
        <v>0</v>
      </c>
    </row>
    <row r="1786" spans="1:8" ht="14.25" customHeight="1" x14ac:dyDescent="0.3">
      <c r="A1786" s="4" t="s">
        <v>154</v>
      </c>
      <c r="B1786" s="4" t="s">
        <v>155</v>
      </c>
      <c r="C1786" s="5">
        <v>105</v>
      </c>
      <c r="D1786" s="3" t="s">
        <v>12</v>
      </c>
      <c r="E1786" s="3">
        <v>35</v>
      </c>
      <c r="F1786" s="3">
        <v>0</v>
      </c>
      <c r="G1786" s="3">
        <f t="shared" ref="G1786:H1786" si="1750">(E1786/287)*100</f>
        <v>12.195121951219512</v>
      </c>
      <c r="H1786" s="3">
        <f t="shared" si="1750"/>
        <v>0</v>
      </c>
    </row>
    <row r="1787" spans="1:8" ht="14.25" customHeight="1" x14ac:dyDescent="0.3">
      <c r="A1787" s="4" t="s">
        <v>154</v>
      </c>
      <c r="B1787" s="4" t="s">
        <v>155</v>
      </c>
      <c r="C1787" s="5">
        <v>110</v>
      </c>
      <c r="D1787" s="3" t="s">
        <v>12</v>
      </c>
      <c r="E1787" s="3">
        <v>28</v>
      </c>
      <c r="F1787" s="3">
        <v>0</v>
      </c>
      <c r="G1787" s="3">
        <f t="shared" ref="G1787:H1787" si="1751">(E1787/287)*100</f>
        <v>9.7560975609756095</v>
      </c>
      <c r="H1787" s="3">
        <f t="shared" si="1751"/>
        <v>0</v>
      </c>
    </row>
    <row r="1788" spans="1:8" ht="14.25" customHeight="1" x14ac:dyDescent="0.3">
      <c r="A1788" s="4" t="s">
        <v>154</v>
      </c>
      <c r="B1788" s="4" t="s">
        <v>155</v>
      </c>
      <c r="C1788" s="5">
        <v>115</v>
      </c>
      <c r="D1788" s="3" t="s">
        <v>12</v>
      </c>
      <c r="E1788" s="3">
        <v>22</v>
      </c>
      <c r="F1788" s="3">
        <v>0</v>
      </c>
      <c r="G1788" s="3">
        <f t="shared" ref="G1788:H1788" si="1752">(E1788/287)*100</f>
        <v>7.6655052264808354</v>
      </c>
      <c r="H1788" s="3">
        <f t="shared" si="1752"/>
        <v>0</v>
      </c>
    </row>
    <row r="1789" spans="1:8" ht="14.25" customHeight="1" x14ac:dyDescent="0.3">
      <c r="A1789" s="4" t="s">
        <v>154</v>
      </c>
      <c r="B1789" s="4" t="s">
        <v>155</v>
      </c>
      <c r="C1789" s="5">
        <v>120</v>
      </c>
      <c r="D1789" s="3" t="s">
        <v>12</v>
      </c>
      <c r="E1789" s="3">
        <v>16</v>
      </c>
      <c r="F1789" s="3">
        <v>0</v>
      </c>
      <c r="G1789" s="3">
        <f t="shared" ref="G1789:H1789" si="1753">(E1789/287)*100</f>
        <v>5.5749128919860631</v>
      </c>
      <c r="H1789" s="3">
        <f t="shared" si="1753"/>
        <v>0</v>
      </c>
    </row>
    <row r="1790" spans="1:8" ht="14.25" customHeight="1" x14ac:dyDescent="0.3">
      <c r="A1790" s="4" t="s">
        <v>154</v>
      </c>
      <c r="B1790" s="4" t="s">
        <v>155</v>
      </c>
      <c r="C1790" s="5">
        <v>125</v>
      </c>
      <c r="D1790" s="3" t="s">
        <v>12</v>
      </c>
      <c r="E1790" s="3">
        <v>9</v>
      </c>
      <c r="F1790" s="3">
        <v>0</v>
      </c>
      <c r="G1790" s="3">
        <f t="shared" ref="G1790:H1790" si="1754">(E1790/287)*100</f>
        <v>3.1358885017421603</v>
      </c>
      <c r="H1790" s="3">
        <f t="shared" si="1754"/>
        <v>0</v>
      </c>
    </row>
    <row r="1791" spans="1:8" ht="14.25" customHeight="1" x14ac:dyDescent="0.3">
      <c r="A1791" s="4" t="s">
        <v>154</v>
      </c>
      <c r="B1791" s="4" t="s">
        <v>155</v>
      </c>
      <c r="C1791" s="5">
        <v>130</v>
      </c>
      <c r="D1791" s="3" t="s">
        <v>12</v>
      </c>
      <c r="E1791" s="3">
        <v>3</v>
      </c>
      <c r="F1791" s="3">
        <v>0</v>
      </c>
      <c r="G1791" s="3">
        <f t="shared" ref="G1791:H1791" si="1755">(E1791/287)*100</f>
        <v>1.0452961672473868</v>
      </c>
      <c r="H1791" s="3">
        <f t="shared" si="1755"/>
        <v>0</v>
      </c>
    </row>
    <row r="1792" spans="1:8" ht="14.25" customHeight="1" x14ac:dyDescent="0.3">
      <c r="A1792" s="4" t="s">
        <v>154</v>
      </c>
      <c r="B1792" s="4" t="s">
        <v>155</v>
      </c>
      <c r="C1792" s="5">
        <v>135</v>
      </c>
      <c r="D1792" s="3" t="s">
        <v>12</v>
      </c>
      <c r="E1792" s="3">
        <v>3</v>
      </c>
      <c r="F1792" s="3">
        <v>0</v>
      </c>
      <c r="G1792" s="3">
        <f t="shared" ref="G1792:H1792" si="1756">(E1792/287)*100</f>
        <v>1.0452961672473868</v>
      </c>
      <c r="H1792" s="3">
        <f t="shared" si="1756"/>
        <v>0</v>
      </c>
    </row>
    <row r="1793" spans="1:8" ht="14.25" customHeight="1" x14ac:dyDescent="0.3">
      <c r="A1793" s="4" t="s">
        <v>154</v>
      </c>
      <c r="B1793" s="4" t="s">
        <v>155</v>
      </c>
      <c r="C1793" s="5">
        <v>140</v>
      </c>
      <c r="D1793" s="3" t="s">
        <v>12</v>
      </c>
      <c r="E1793" s="3">
        <v>2</v>
      </c>
      <c r="F1793" s="3">
        <v>0</v>
      </c>
      <c r="G1793" s="3">
        <f t="shared" ref="G1793:H1793" si="1757">(E1793/287)*100</f>
        <v>0.69686411149825789</v>
      </c>
      <c r="H1793" s="3">
        <f t="shared" si="1757"/>
        <v>0</v>
      </c>
    </row>
    <row r="1794" spans="1:8" ht="14.25" customHeight="1" x14ac:dyDescent="0.3">
      <c r="A1794" s="4" t="s">
        <v>154</v>
      </c>
      <c r="B1794" s="4" t="s">
        <v>155</v>
      </c>
      <c r="C1794" s="5">
        <v>145</v>
      </c>
      <c r="D1794" s="3" t="s">
        <v>12</v>
      </c>
      <c r="E1794" s="3">
        <v>0</v>
      </c>
      <c r="F1794" s="3">
        <v>0</v>
      </c>
      <c r="G1794" s="3">
        <f t="shared" ref="G1794:H1794" si="1758">(E1794/287)*100</f>
        <v>0</v>
      </c>
      <c r="H1794" s="3">
        <f t="shared" si="1758"/>
        <v>0</v>
      </c>
    </row>
    <row r="1795" spans="1:8" ht="14.25" customHeight="1" x14ac:dyDescent="0.3">
      <c r="A1795" s="4" t="s">
        <v>154</v>
      </c>
      <c r="B1795" s="4" t="s">
        <v>155</v>
      </c>
      <c r="C1795" s="5">
        <v>150</v>
      </c>
      <c r="D1795" s="3" t="s">
        <v>12</v>
      </c>
      <c r="E1795" s="3">
        <v>0</v>
      </c>
      <c r="F1795" s="3">
        <v>0</v>
      </c>
      <c r="G1795" s="3">
        <f t="shared" ref="G1795:H1795" si="1759">(E1795/287)*100</f>
        <v>0</v>
      </c>
      <c r="H1795" s="3">
        <f t="shared" si="1759"/>
        <v>0</v>
      </c>
    </row>
    <row r="1796" spans="1:8" ht="14.25" customHeight="1" x14ac:dyDescent="0.3">
      <c r="A1796" s="4" t="s">
        <v>154</v>
      </c>
      <c r="B1796" s="4" t="s">
        <v>155</v>
      </c>
      <c r="C1796" s="5">
        <v>155</v>
      </c>
      <c r="D1796" s="3" t="s">
        <v>12</v>
      </c>
      <c r="E1796" s="3">
        <v>0</v>
      </c>
      <c r="F1796" s="3">
        <v>0</v>
      </c>
      <c r="G1796" s="3">
        <f t="shared" ref="G1796:H1796" si="1760">(E1796/287)*100</f>
        <v>0</v>
      </c>
      <c r="H1796" s="3">
        <f t="shared" si="1760"/>
        <v>0</v>
      </c>
    </row>
    <row r="1797" spans="1:8" ht="14.25" customHeight="1" x14ac:dyDescent="0.3">
      <c r="A1797" s="4" t="s">
        <v>154</v>
      </c>
      <c r="B1797" s="4" t="s">
        <v>155</v>
      </c>
      <c r="C1797" s="5">
        <v>160</v>
      </c>
      <c r="D1797" s="3" t="s">
        <v>12</v>
      </c>
      <c r="E1797" s="3">
        <v>1</v>
      </c>
      <c r="F1797" s="3">
        <v>0</v>
      </c>
      <c r="G1797" s="3">
        <f t="shared" ref="G1797:H1797" si="1761">(E1797/287)*100</f>
        <v>0.34843205574912894</v>
      </c>
      <c r="H1797" s="3">
        <f t="shared" si="1761"/>
        <v>0</v>
      </c>
    </row>
    <row r="1798" spans="1:8" ht="14.25" customHeight="1" x14ac:dyDescent="0.3">
      <c r="A1798" s="4" t="s">
        <v>154</v>
      </c>
      <c r="B1798" s="4" t="s">
        <v>155</v>
      </c>
      <c r="C1798" s="5">
        <v>165</v>
      </c>
      <c r="D1798" s="3" t="s">
        <v>12</v>
      </c>
      <c r="E1798" s="3">
        <v>0</v>
      </c>
      <c r="F1798" s="3">
        <v>0</v>
      </c>
      <c r="G1798" s="3">
        <f t="shared" ref="G1798:H1798" si="1762">(E1798/287)*100</f>
        <v>0</v>
      </c>
      <c r="H1798" s="3">
        <f t="shared" si="1762"/>
        <v>0</v>
      </c>
    </row>
    <row r="1799" spans="1:8" ht="14.25" customHeight="1" x14ac:dyDescent="0.3">
      <c r="A1799" s="4" t="s">
        <v>154</v>
      </c>
      <c r="B1799" s="4" t="s">
        <v>155</v>
      </c>
      <c r="C1799" s="5">
        <v>170</v>
      </c>
      <c r="D1799" s="3" t="s">
        <v>12</v>
      </c>
      <c r="E1799" s="3">
        <v>0</v>
      </c>
      <c r="F1799" s="3">
        <v>0</v>
      </c>
      <c r="G1799" s="3">
        <f t="shared" ref="G1799:H1799" si="1763">(E1799/287)*100</f>
        <v>0</v>
      </c>
      <c r="H1799" s="3">
        <f t="shared" si="1763"/>
        <v>0</v>
      </c>
    </row>
    <row r="1800" spans="1:8" ht="14.25" customHeight="1" x14ac:dyDescent="0.3">
      <c r="A1800" s="4" t="s">
        <v>154</v>
      </c>
      <c r="B1800" s="4" t="s">
        <v>155</v>
      </c>
      <c r="C1800" s="5">
        <v>175</v>
      </c>
      <c r="D1800" s="3" t="s">
        <v>12</v>
      </c>
      <c r="E1800" s="3">
        <v>0</v>
      </c>
      <c r="F1800" s="3">
        <v>0</v>
      </c>
      <c r="G1800" s="3">
        <f t="shared" ref="G1800:H1800" si="1764">(E1800/287)*100</f>
        <v>0</v>
      </c>
      <c r="H1800" s="3">
        <f t="shared" si="1764"/>
        <v>0</v>
      </c>
    </row>
    <row r="1801" spans="1:8" ht="14.25" customHeight="1" x14ac:dyDescent="0.3">
      <c r="A1801" s="4" t="s">
        <v>154</v>
      </c>
      <c r="B1801" s="4" t="s">
        <v>155</v>
      </c>
      <c r="C1801" s="5" t="s">
        <v>14</v>
      </c>
      <c r="D1801" s="3" t="s">
        <v>12</v>
      </c>
      <c r="E1801" s="3">
        <v>0</v>
      </c>
      <c r="F1801" s="3">
        <v>0</v>
      </c>
      <c r="G1801" s="3">
        <f t="shared" ref="G1801:H1801" si="1765">(E1801/287)*100</f>
        <v>0</v>
      </c>
      <c r="H1801" s="3">
        <f t="shared" si="1765"/>
        <v>0</v>
      </c>
    </row>
    <row r="1802" spans="1:8" ht="14.25" customHeight="1" x14ac:dyDescent="0.3">
      <c r="A1802" s="4" t="s">
        <v>156</v>
      </c>
      <c r="B1802" s="4" t="s">
        <v>157</v>
      </c>
      <c r="C1802" s="5">
        <v>5</v>
      </c>
      <c r="D1802" s="3" t="s">
        <v>10</v>
      </c>
      <c r="E1802" s="3">
        <v>0</v>
      </c>
      <c r="F1802" s="3">
        <v>0</v>
      </c>
      <c r="G1802" s="3">
        <f t="shared" ref="G1802:H1802" si="1766">(E1802/193)*100</f>
        <v>0</v>
      </c>
      <c r="H1802" s="3">
        <f t="shared" si="1766"/>
        <v>0</v>
      </c>
    </row>
    <row r="1803" spans="1:8" ht="14.25" customHeight="1" x14ac:dyDescent="0.3">
      <c r="A1803" s="4" t="s">
        <v>156</v>
      </c>
      <c r="B1803" s="4" t="s">
        <v>157</v>
      </c>
      <c r="C1803" s="5">
        <v>10</v>
      </c>
      <c r="D1803" s="3" t="s">
        <v>10</v>
      </c>
      <c r="E1803" s="3">
        <v>0</v>
      </c>
      <c r="F1803" s="3">
        <v>0</v>
      </c>
      <c r="G1803" s="3">
        <f t="shared" ref="G1803:H1803" si="1767">(E1803/193)*100</f>
        <v>0</v>
      </c>
      <c r="H1803" s="3">
        <f t="shared" si="1767"/>
        <v>0</v>
      </c>
    </row>
    <row r="1804" spans="1:8" ht="14.25" customHeight="1" x14ac:dyDescent="0.3">
      <c r="A1804" s="4" t="s">
        <v>156</v>
      </c>
      <c r="B1804" s="4" t="s">
        <v>157</v>
      </c>
      <c r="C1804" s="5">
        <v>15</v>
      </c>
      <c r="D1804" s="3" t="s">
        <v>10</v>
      </c>
      <c r="E1804" s="3">
        <v>2</v>
      </c>
      <c r="F1804" s="3">
        <v>0</v>
      </c>
      <c r="G1804" s="3">
        <f t="shared" ref="G1804:H1804" si="1768">(E1804/193)*100</f>
        <v>1.0362694300518136</v>
      </c>
      <c r="H1804" s="3">
        <f t="shared" si="1768"/>
        <v>0</v>
      </c>
    </row>
    <row r="1805" spans="1:8" ht="14.25" customHeight="1" x14ac:dyDescent="0.3">
      <c r="A1805" s="4" t="s">
        <v>156</v>
      </c>
      <c r="B1805" s="4" t="s">
        <v>157</v>
      </c>
      <c r="C1805" s="5">
        <v>20</v>
      </c>
      <c r="D1805" s="3" t="s">
        <v>10</v>
      </c>
      <c r="E1805" s="3">
        <v>2</v>
      </c>
      <c r="F1805" s="3">
        <v>0</v>
      </c>
      <c r="G1805" s="3">
        <f t="shared" ref="G1805:H1805" si="1769">(E1805/193)*100</f>
        <v>1.0362694300518136</v>
      </c>
      <c r="H1805" s="3">
        <f t="shared" si="1769"/>
        <v>0</v>
      </c>
    </row>
    <row r="1806" spans="1:8" ht="14.25" customHeight="1" x14ac:dyDescent="0.3">
      <c r="A1806" s="4" t="s">
        <v>156</v>
      </c>
      <c r="B1806" s="4" t="s">
        <v>157</v>
      </c>
      <c r="C1806" s="5">
        <v>25</v>
      </c>
      <c r="D1806" s="3" t="s">
        <v>10</v>
      </c>
      <c r="E1806" s="3">
        <v>4</v>
      </c>
      <c r="F1806" s="3">
        <v>0</v>
      </c>
      <c r="G1806" s="3">
        <f t="shared" ref="G1806:H1806" si="1770">(E1806/193)*100</f>
        <v>2.0725388601036272</v>
      </c>
      <c r="H1806" s="3">
        <f t="shared" si="1770"/>
        <v>0</v>
      </c>
    </row>
    <row r="1807" spans="1:8" ht="14.25" customHeight="1" x14ac:dyDescent="0.3">
      <c r="A1807" s="4" t="s">
        <v>156</v>
      </c>
      <c r="B1807" s="4" t="s">
        <v>157</v>
      </c>
      <c r="C1807" s="5">
        <v>30</v>
      </c>
      <c r="D1807" s="3" t="s">
        <v>10</v>
      </c>
      <c r="E1807" s="3">
        <v>3</v>
      </c>
      <c r="F1807" s="3">
        <v>0</v>
      </c>
      <c r="G1807" s="3">
        <f t="shared" ref="G1807:H1807" si="1771">(E1807/193)*100</f>
        <v>1.5544041450777202</v>
      </c>
      <c r="H1807" s="3">
        <f t="shared" si="1771"/>
        <v>0</v>
      </c>
    </row>
    <row r="1808" spans="1:8" ht="14.25" customHeight="1" x14ac:dyDescent="0.3">
      <c r="A1808" s="4" t="s">
        <v>156</v>
      </c>
      <c r="B1808" s="4" t="s">
        <v>157</v>
      </c>
      <c r="C1808" s="5">
        <v>35</v>
      </c>
      <c r="D1808" s="3" t="s">
        <v>10</v>
      </c>
      <c r="E1808" s="3">
        <v>2</v>
      </c>
      <c r="F1808" s="3">
        <v>0</v>
      </c>
      <c r="G1808" s="3">
        <f t="shared" ref="G1808:H1808" si="1772">(E1808/193)*100</f>
        <v>1.0362694300518136</v>
      </c>
      <c r="H1808" s="3">
        <f t="shared" si="1772"/>
        <v>0</v>
      </c>
    </row>
    <row r="1809" spans="1:8" ht="14.25" customHeight="1" x14ac:dyDescent="0.3">
      <c r="A1809" s="4" t="s">
        <v>156</v>
      </c>
      <c r="B1809" s="4" t="s">
        <v>157</v>
      </c>
      <c r="C1809" s="5">
        <v>40</v>
      </c>
      <c r="D1809" s="3" t="s">
        <v>11</v>
      </c>
      <c r="E1809" s="3">
        <v>2</v>
      </c>
      <c r="F1809" s="3">
        <v>0</v>
      </c>
      <c r="G1809" s="3">
        <f t="shared" ref="G1809:H1809" si="1773">(E1809/193)*100</f>
        <v>1.0362694300518136</v>
      </c>
      <c r="H1809" s="3">
        <f t="shared" si="1773"/>
        <v>0</v>
      </c>
    </row>
    <row r="1810" spans="1:8" ht="14.25" customHeight="1" x14ac:dyDescent="0.3">
      <c r="A1810" s="4" t="s">
        <v>156</v>
      </c>
      <c r="B1810" s="4" t="s">
        <v>157</v>
      </c>
      <c r="C1810" s="5">
        <v>45</v>
      </c>
      <c r="D1810" s="3" t="s">
        <v>11</v>
      </c>
      <c r="E1810" s="3">
        <v>1</v>
      </c>
      <c r="F1810" s="3">
        <v>1</v>
      </c>
      <c r="G1810" s="3">
        <f t="shared" ref="G1810:H1810" si="1774">(E1810/193)*100</f>
        <v>0.5181347150259068</v>
      </c>
      <c r="H1810" s="3">
        <f t="shared" si="1774"/>
        <v>0.5181347150259068</v>
      </c>
    </row>
    <row r="1811" spans="1:8" ht="14.25" customHeight="1" x14ac:dyDescent="0.3">
      <c r="A1811" s="4" t="s">
        <v>156</v>
      </c>
      <c r="B1811" s="4" t="s">
        <v>157</v>
      </c>
      <c r="C1811" s="5">
        <v>50</v>
      </c>
      <c r="D1811" s="3" t="s">
        <v>11</v>
      </c>
      <c r="E1811" s="3">
        <v>1</v>
      </c>
      <c r="F1811" s="3">
        <v>0</v>
      </c>
      <c r="G1811" s="3">
        <f t="shared" ref="G1811:H1811" si="1775">(E1811/193)*100</f>
        <v>0.5181347150259068</v>
      </c>
      <c r="H1811" s="3">
        <f t="shared" si="1775"/>
        <v>0</v>
      </c>
    </row>
    <row r="1812" spans="1:8" ht="14.25" customHeight="1" x14ac:dyDescent="0.3">
      <c r="A1812" s="4" t="s">
        <v>156</v>
      </c>
      <c r="B1812" s="4" t="s">
        <v>157</v>
      </c>
      <c r="C1812" s="5">
        <v>55</v>
      </c>
      <c r="D1812" s="3" t="s">
        <v>11</v>
      </c>
      <c r="E1812" s="3">
        <v>1</v>
      </c>
      <c r="F1812" s="3">
        <v>0</v>
      </c>
      <c r="G1812" s="3">
        <f t="shared" ref="G1812:H1812" si="1776">(E1812/193)*100</f>
        <v>0.5181347150259068</v>
      </c>
      <c r="H1812" s="3">
        <f t="shared" si="1776"/>
        <v>0</v>
      </c>
    </row>
    <row r="1813" spans="1:8" ht="14.25" customHeight="1" x14ac:dyDescent="0.3">
      <c r="A1813" s="4" t="s">
        <v>156</v>
      </c>
      <c r="B1813" s="4" t="s">
        <v>157</v>
      </c>
      <c r="C1813" s="5">
        <v>60</v>
      </c>
      <c r="D1813" s="3" t="s">
        <v>11</v>
      </c>
      <c r="E1813" s="3">
        <v>1</v>
      </c>
      <c r="F1813" s="3">
        <v>0</v>
      </c>
      <c r="G1813" s="3">
        <f t="shared" ref="G1813:H1813" si="1777">(E1813/193)*100</f>
        <v>0.5181347150259068</v>
      </c>
      <c r="H1813" s="3">
        <f t="shared" si="1777"/>
        <v>0</v>
      </c>
    </row>
    <row r="1814" spans="1:8" ht="14.25" customHeight="1" x14ac:dyDescent="0.3">
      <c r="A1814" s="4" t="s">
        <v>156</v>
      </c>
      <c r="B1814" s="4" t="s">
        <v>157</v>
      </c>
      <c r="C1814" s="5">
        <v>65</v>
      </c>
      <c r="D1814" s="3" t="s">
        <v>11</v>
      </c>
      <c r="E1814" s="3">
        <v>0</v>
      </c>
      <c r="F1814" s="3">
        <v>0</v>
      </c>
      <c r="G1814" s="3">
        <f t="shared" ref="G1814:H1814" si="1778">(E1814/193)*100</f>
        <v>0</v>
      </c>
      <c r="H1814" s="3">
        <f t="shared" si="1778"/>
        <v>0</v>
      </c>
    </row>
    <row r="1815" spans="1:8" ht="14.25" customHeight="1" x14ac:dyDescent="0.3">
      <c r="A1815" s="4" t="s">
        <v>156</v>
      </c>
      <c r="B1815" s="4" t="s">
        <v>157</v>
      </c>
      <c r="C1815" s="5">
        <v>70</v>
      </c>
      <c r="D1815" s="3" t="s">
        <v>11</v>
      </c>
      <c r="E1815" s="3">
        <v>2</v>
      </c>
      <c r="F1815" s="3">
        <v>0</v>
      </c>
      <c r="G1815" s="3">
        <f t="shared" ref="G1815:H1815" si="1779">(E1815/193)*100</f>
        <v>1.0362694300518136</v>
      </c>
      <c r="H1815" s="3">
        <f t="shared" si="1779"/>
        <v>0</v>
      </c>
    </row>
    <row r="1816" spans="1:8" ht="14.25" customHeight="1" x14ac:dyDescent="0.3">
      <c r="A1816" s="4" t="s">
        <v>156</v>
      </c>
      <c r="B1816" s="4" t="s">
        <v>157</v>
      </c>
      <c r="C1816" s="5">
        <v>75</v>
      </c>
      <c r="D1816" s="3" t="s">
        <v>11</v>
      </c>
      <c r="E1816" s="3">
        <v>0</v>
      </c>
      <c r="F1816" s="3">
        <v>0</v>
      </c>
      <c r="G1816" s="3">
        <f t="shared" ref="G1816:H1816" si="1780">(E1816/193)*100</f>
        <v>0</v>
      </c>
      <c r="H1816" s="3">
        <f t="shared" si="1780"/>
        <v>0</v>
      </c>
    </row>
    <row r="1817" spans="1:8" ht="14.25" customHeight="1" x14ac:dyDescent="0.3">
      <c r="A1817" s="4" t="s">
        <v>156</v>
      </c>
      <c r="B1817" s="4" t="s">
        <v>157</v>
      </c>
      <c r="C1817" s="5">
        <v>80</v>
      </c>
      <c r="D1817" s="3" t="s">
        <v>12</v>
      </c>
      <c r="E1817" s="3">
        <v>2</v>
      </c>
      <c r="F1817" s="3">
        <v>1</v>
      </c>
      <c r="G1817" s="3">
        <f t="shared" ref="G1817:H1817" si="1781">(E1817/193)*100</f>
        <v>1.0362694300518136</v>
      </c>
      <c r="H1817" s="3">
        <f t="shared" si="1781"/>
        <v>0.5181347150259068</v>
      </c>
    </row>
    <row r="1818" spans="1:8" ht="14.25" customHeight="1" x14ac:dyDescent="0.3">
      <c r="A1818" s="4" t="s">
        <v>156</v>
      </c>
      <c r="B1818" s="4" t="s">
        <v>157</v>
      </c>
      <c r="C1818" s="5">
        <v>85</v>
      </c>
      <c r="D1818" s="3" t="s">
        <v>12</v>
      </c>
      <c r="E1818" s="3">
        <v>8</v>
      </c>
      <c r="F1818" s="3">
        <v>0</v>
      </c>
      <c r="G1818" s="3">
        <f t="shared" ref="G1818:H1818" si="1782">(E1818/193)*100</f>
        <v>4.1450777202072544</v>
      </c>
      <c r="H1818" s="3">
        <f t="shared" si="1782"/>
        <v>0</v>
      </c>
    </row>
    <row r="1819" spans="1:8" ht="14.25" customHeight="1" x14ac:dyDescent="0.3">
      <c r="A1819" s="4" t="s">
        <v>156</v>
      </c>
      <c r="B1819" s="4" t="s">
        <v>157</v>
      </c>
      <c r="C1819" s="5">
        <v>90</v>
      </c>
      <c r="D1819" s="3" t="s">
        <v>12</v>
      </c>
      <c r="E1819" s="3">
        <v>6</v>
      </c>
      <c r="F1819" s="3">
        <v>0</v>
      </c>
      <c r="G1819" s="3">
        <f t="shared" ref="G1819:H1819" si="1783">(E1819/193)*100</f>
        <v>3.1088082901554404</v>
      </c>
      <c r="H1819" s="3">
        <f t="shared" si="1783"/>
        <v>0</v>
      </c>
    </row>
    <row r="1820" spans="1:8" ht="14.25" customHeight="1" x14ac:dyDescent="0.3">
      <c r="A1820" s="4" t="s">
        <v>156</v>
      </c>
      <c r="B1820" s="4" t="s">
        <v>157</v>
      </c>
      <c r="C1820" s="5">
        <v>95</v>
      </c>
      <c r="D1820" s="3" t="s">
        <v>12</v>
      </c>
      <c r="E1820" s="3">
        <v>14</v>
      </c>
      <c r="F1820" s="3">
        <v>2</v>
      </c>
      <c r="G1820" s="3">
        <f t="shared" ref="G1820:H1820" si="1784">(E1820/193)*100</f>
        <v>7.2538860103626934</v>
      </c>
      <c r="H1820" s="3">
        <f t="shared" si="1784"/>
        <v>1.0362694300518136</v>
      </c>
    </row>
    <row r="1821" spans="1:8" ht="14.25" customHeight="1" x14ac:dyDescent="0.3">
      <c r="A1821" s="4" t="s">
        <v>156</v>
      </c>
      <c r="B1821" s="4" t="s">
        <v>157</v>
      </c>
      <c r="C1821" s="5">
        <v>100</v>
      </c>
      <c r="D1821" s="3" t="s">
        <v>12</v>
      </c>
      <c r="E1821" s="3">
        <v>20</v>
      </c>
      <c r="F1821" s="3">
        <v>0</v>
      </c>
      <c r="G1821" s="3">
        <f t="shared" ref="G1821:H1821" si="1785">(E1821/193)*100</f>
        <v>10.362694300518134</v>
      </c>
      <c r="H1821" s="3">
        <f t="shared" si="1785"/>
        <v>0</v>
      </c>
    </row>
    <row r="1822" spans="1:8" ht="14.25" customHeight="1" x14ac:dyDescent="0.3">
      <c r="A1822" s="4" t="s">
        <v>156</v>
      </c>
      <c r="B1822" s="4" t="s">
        <v>157</v>
      </c>
      <c r="C1822" s="5">
        <v>105</v>
      </c>
      <c r="D1822" s="3" t="s">
        <v>12</v>
      </c>
      <c r="E1822" s="3">
        <v>16</v>
      </c>
      <c r="F1822" s="3">
        <v>1</v>
      </c>
      <c r="G1822" s="3">
        <f t="shared" ref="G1822:H1822" si="1786">(E1822/193)*100</f>
        <v>8.2901554404145088</v>
      </c>
      <c r="H1822" s="3">
        <f t="shared" si="1786"/>
        <v>0.5181347150259068</v>
      </c>
    </row>
    <row r="1823" spans="1:8" ht="14.25" customHeight="1" x14ac:dyDescent="0.3">
      <c r="A1823" s="4" t="s">
        <v>156</v>
      </c>
      <c r="B1823" s="4" t="s">
        <v>157</v>
      </c>
      <c r="C1823" s="5">
        <v>110</v>
      </c>
      <c r="D1823" s="3" t="s">
        <v>12</v>
      </c>
      <c r="E1823" s="3">
        <v>19</v>
      </c>
      <c r="F1823" s="3">
        <v>1</v>
      </c>
      <c r="G1823" s="3">
        <f t="shared" ref="G1823:H1823" si="1787">(E1823/193)*100</f>
        <v>9.8445595854922274</v>
      </c>
      <c r="H1823" s="3">
        <f t="shared" si="1787"/>
        <v>0.5181347150259068</v>
      </c>
    </row>
    <row r="1824" spans="1:8" ht="14.25" customHeight="1" x14ac:dyDescent="0.3">
      <c r="A1824" s="4" t="s">
        <v>156</v>
      </c>
      <c r="B1824" s="4" t="s">
        <v>157</v>
      </c>
      <c r="C1824" s="5">
        <v>115</v>
      </c>
      <c r="D1824" s="3" t="s">
        <v>12</v>
      </c>
      <c r="E1824" s="3">
        <v>17</v>
      </c>
      <c r="F1824" s="3">
        <v>3</v>
      </c>
      <c r="G1824" s="3">
        <f t="shared" ref="G1824:H1824" si="1788">(E1824/193)*100</f>
        <v>8.8082901554404138</v>
      </c>
      <c r="H1824" s="3">
        <f t="shared" si="1788"/>
        <v>1.5544041450777202</v>
      </c>
    </row>
    <row r="1825" spans="1:8" ht="14.25" customHeight="1" x14ac:dyDescent="0.3">
      <c r="A1825" s="4" t="s">
        <v>156</v>
      </c>
      <c r="B1825" s="4" t="s">
        <v>157</v>
      </c>
      <c r="C1825" s="5">
        <v>120</v>
      </c>
      <c r="D1825" s="3" t="s">
        <v>12</v>
      </c>
      <c r="E1825" s="3">
        <v>18</v>
      </c>
      <c r="F1825" s="3">
        <v>0</v>
      </c>
      <c r="G1825" s="3">
        <f t="shared" ref="G1825:H1825" si="1789">(E1825/193)*100</f>
        <v>9.3264248704663206</v>
      </c>
      <c r="H1825" s="3">
        <f t="shared" si="1789"/>
        <v>0</v>
      </c>
    </row>
    <row r="1826" spans="1:8" ht="14.25" customHeight="1" x14ac:dyDescent="0.3">
      <c r="A1826" s="4" t="s">
        <v>156</v>
      </c>
      <c r="B1826" s="4" t="s">
        <v>157</v>
      </c>
      <c r="C1826" s="5">
        <v>125</v>
      </c>
      <c r="D1826" s="3" t="s">
        <v>12</v>
      </c>
      <c r="E1826" s="3">
        <v>11</v>
      </c>
      <c r="F1826" s="3">
        <v>0</v>
      </c>
      <c r="G1826" s="3">
        <f t="shared" ref="G1826:H1826" si="1790">(E1826/193)*100</f>
        <v>5.6994818652849739</v>
      </c>
      <c r="H1826" s="3">
        <f t="shared" si="1790"/>
        <v>0</v>
      </c>
    </row>
    <row r="1827" spans="1:8" ht="14.25" customHeight="1" x14ac:dyDescent="0.3">
      <c r="A1827" s="4" t="s">
        <v>156</v>
      </c>
      <c r="B1827" s="4" t="s">
        <v>157</v>
      </c>
      <c r="C1827" s="5">
        <v>130</v>
      </c>
      <c r="D1827" s="3" t="s">
        <v>12</v>
      </c>
      <c r="E1827" s="3">
        <v>13</v>
      </c>
      <c r="F1827" s="3">
        <v>0</v>
      </c>
      <c r="G1827" s="3">
        <f t="shared" ref="G1827:H1827" si="1791">(E1827/193)*100</f>
        <v>6.7357512953367875</v>
      </c>
      <c r="H1827" s="3">
        <f t="shared" si="1791"/>
        <v>0</v>
      </c>
    </row>
    <row r="1828" spans="1:8" ht="14.25" customHeight="1" x14ac:dyDescent="0.3">
      <c r="A1828" s="4" t="s">
        <v>156</v>
      </c>
      <c r="B1828" s="4" t="s">
        <v>157</v>
      </c>
      <c r="C1828" s="5">
        <v>135</v>
      </c>
      <c r="D1828" s="3" t="s">
        <v>12</v>
      </c>
      <c r="E1828" s="3">
        <v>5</v>
      </c>
      <c r="F1828" s="3">
        <v>0</v>
      </c>
      <c r="G1828" s="3">
        <f t="shared" ref="G1828:H1828" si="1792">(E1828/193)*100</f>
        <v>2.5906735751295336</v>
      </c>
      <c r="H1828" s="3">
        <f t="shared" si="1792"/>
        <v>0</v>
      </c>
    </row>
    <row r="1829" spans="1:8" ht="14.25" customHeight="1" x14ac:dyDescent="0.3">
      <c r="A1829" s="4" t="s">
        <v>156</v>
      </c>
      <c r="B1829" s="4" t="s">
        <v>157</v>
      </c>
      <c r="C1829" s="5">
        <v>140</v>
      </c>
      <c r="D1829" s="3" t="s">
        <v>12</v>
      </c>
      <c r="E1829" s="3">
        <v>4</v>
      </c>
      <c r="F1829" s="3">
        <v>1</v>
      </c>
      <c r="G1829" s="3">
        <f t="shared" ref="G1829:H1829" si="1793">(E1829/193)*100</f>
        <v>2.0725388601036272</v>
      </c>
      <c r="H1829" s="3">
        <f t="shared" si="1793"/>
        <v>0.5181347150259068</v>
      </c>
    </row>
    <row r="1830" spans="1:8" ht="14.25" customHeight="1" x14ac:dyDescent="0.3">
      <c r="A1830" s="4" t="s">
        <v>156</v>
      </c>
      <c r="B1830" s="4" t="s">
        <v>157</v>
      </c>
      <c r="C1830" s="5">
        <v>145</v>
      </c>
      <c r="D1830" s="3" t="s">
        <v>12</v>
      </c>
      <c r="E1830" s="3">
        <v>1</v>
      </c>
      <c r="F1830" s="3">
        <v>0</v>
      </c>
      <c r="G1830" s="3">
        <f t="shared" ref="G1830:H1830" si="1794">(E1830/193)*100</f>
        <v>0.5181347150259068</v>
      </c>
      <c r="H1830" s="3">
        <f t="shared" si="1794"/>
        <v>0</v>
      </c>
    </row>
    <row r="1831" spans="1:8" ht="14.25" customHeight="1" x14ac:dyDescent="0.3">
      <c r="A1831" s="4" t="s">
        <v>156</v>
      </c>
      <c r="B1831" s="4" t="s">
        <v>157</v>
      </c>
      <c r="C1831" s="5">
        <v>150</v>
      </c>
      <c r="D1831" s="3" t="s">
        <v>12</v>
      </c>
      <c r="E1831" s="3">
        <v>2</v>
      </c>
      <c r="F1831" s="3">
        <v>1</v>
      </c>
      <c r="G1831" s="3">
        <f t="shared" ref="G1831:H1831" si="1795">(E1831/193)*100</f>
        <v>1.0362694300518136</v>
      </c>
      <c r="H1831" s="3">
        <f t="shared" si="1795"/>
        <v>0.5181347150259068</v>
      </c>
    </row>
    <row r="1832" spans="1:8" ht="14.25" customHeight="1" x14ac:dyDescent="0.3">
      <c r="A1832" s="4" t="s">
        <v>156</v>
      </c>
      <c r="B1832" s="4" t="s">
        <v>157</v>
      </c>
      <c r="C1832" s="5">
        <v>155</v>
      </c>
      <c r="D1832" s="3" t="s">
        <v>12</v>
      </c>
      <c r="E1832" s="3">
        <v>2</v>
      </c>
      <c r="F1832" s="3">
        <v>0</v>
      </c>
      <c r="G1832" s="3">
        <f t="shared" ref="G1832:H1832" si="1796">(E1832/193)*100</f>
        <v>1.0362694300518136</v>
      </c>
      <c r="H1832" s="3">
        <f t="shared" si="1796"/>
        <v>0</v>
      </c>
    </row>
    <row r="1833" spans="1:8" ht="14.25" customHeight="1" x14ac:dyDescent="0.3">
      <c r="A1833" s="4" t="s">
        <v>156</v>
      </c>
      <c r="B1833" s="4" t="s">
        <v>157</v>
      </c>
      <c r="C1833" s="5">
        <v>160</v>
      </c>
      <c r="D1833" s="3" t="s">
        <v>12</v>
      </c>
      <c r="E1833" s="3">
        <v>0</v>
      </c>
      <c r="F1833" s="3">
        <v>0</v>
      </c>
      <c r="G1833" s="3">
        <f t="shared" ref="G1833:H1833" si="1797">(E1833/193)*100</f>
        <v>0</v>
      </c>
      <c r="H1833" s="3">
        <f t="shared" si="1797"/>
        <v>0</v>
      </c>
    </row>
    <row r="1834" spans="1:8" ht="14.25" customHeight="1" x14ac:dyDescent="0.3">
      <c r="A1834" s="4" t="s">
        <v>156</v>
      </c>
      <c r="B1834" s="4" t="s">
        <v>157</v>
      </c>
      <c r="C1834" s="5">
        <v>165</v>
      </c>
      <c r="D1834" s="3" t="s">
        <v>12</v>
      </c>
      <c r="E1834" s="3">
        <v>1</v>
      </c>
      <c r="F1834" s="3">
        <v>0</v>
      </c>
      <c r="G1834" s="3">
        <f t="shared" ref="G1834:H1834" si="1798">(E1834/193)*100</f>
        <v>0.5181347150259068</v>
      </c>
      <c r="H1834" s="3">
        <f t="shared" si="1798"/>
        <v>0</v>
      </c>
    </row>
    <row r="1835" spans="1:8" ht="14.25" customHeight="1" x14ac:dyDescent="0.3">
      <c r="A1835" s="4" t="s">
        <v>156</v>
      </c>
      <c r="B1835" s="4" t="s">
        <v>157</v>
      </c>
      <c r="C1835" s="5">
        <v>170</v>
      </c>
      <c r="D1835" s="3" t="s">
        <v>12</v>
      </c>
      <c r="E1835" s="3">
        <v>0</v>
      </c>
      <c r="F1835" s="3">
        <v>0</v>
      </c>
      <c r="G1835" s="3">
        <f t="shared" ref="G1835:H1835" si="1799">(E1835/193)*100</f>
        <v>0</v>
      </c>
      <c r="H1835" s="3">
        <f t="shared" si="1799"/>
        <v>0</v>
      </c>
    </row>
    <row r="1836" spans="1:8" ht="14.25" customHeight="1" x14ac:dyDescent="0.3">
      <c r="A1836" s="4" t="s">
        <v>156</v>
      </c>
      <c r="B1836" s="4" t="s">
        <v>157</v>
      </c>
      <c r="C1836" s="5">
        <v>175</v>
      </c>
      <c r="D1836" s="3" t="s">
        <v>12</v>
      </c>
      <c r="E1836" s="3">
        <v>0</v>
      </c>
      <c r="F1836" s="3">
        <v>0</v>
      </c>
      <c r="G1836" s="3">
        <f t="shared" ref="G1836:H1836" si="1800">(E1836/193)*100</f>
        <v>0</v>
      </c>
      <c r="H1836" s="3">
        <f t="shared" si="1800"/>
        <v>0</v>
      </c>
    </row>
    <row r="1837" spans="1:8" ht="14.25" customHeight="1" x14ac:dyDescent="0.3">
      <c r="A1837" s="4" t="s">
        <v>156</v>
      </c>
      <c r="B1837" s="4" t="s">
        <v>157</v>
      </c>
      <c r="C1837" s="5" t="s">
        <v>14</v>
      </c>
      <c r="D1837" s="3" t="s">
        <v>12</v>
      </c>
      <c r="E1837" s="3">
        <v>2</v>
      </c>
      <c r="F1837" s="3">
        <v>0</v>
      </c>
      <c r="G1837" s="3">
        <f t="shared" ref="G1837:H1837" si="1801">(E1837/193)*100</f>
        <v>1.0362694300518136</v>
      </c>
      <c r="H1837" s="3">
        <f t="shared" si="1801"/>
        <v>0</v>
      </c>
    </row>
    <row r="1838" spans="1:8" ht="14.25" customHeight="1" x14ac:dyDescent="0.3">
      <c r="A1838" s="4" t="s">
        <v>158</v>
      </c>
      <c r="B1838" s="4" t="s">
        <v>159</v>
      </c>
      <c r="C1838" s="5">
        <v>5</v>
      </c>
      <c r="D1838" s="3" t="s">
        <v>10</v>
      </c>
      <c r="E1838" s="3">
        <v>0</v>
      </c>
      <c r="F1838" s="3">
        <v>0</v>
      </c>
      <c r="G1838" s="3">
        <f t="shared" ref="G1838:H1838" si="1802">(E1838/272)*100</f>
        <v>0</v>
      </c>
      <c r="H1838" s="3">
        <f t="shared" si="1802"/>
        <v>0</v>
      </c>
    </row>
    <row r="1839" spans="1:8" ht="14.25" customHeight="1" x14ac:dyDescent="0.3">
      <c r="A1839" s="4" t="s">
        <v>158</v>
      </c>
      <c r="B1839" s="4" t="s">
        <v>159</v>
      </c>
      <c r="C1839" s="5">
        <v>10</v>
      </c>
      <c r="D1839" s="3" t="s">
        <v>10</v>
      </c>
      <c r="E1839" s="3">
        <v>0</v>
      </c>
      <c r="F1839" s="3">
        <v>0</v>
      </c>
      <c r="G1839" s="3">
        <f t="shared" ref="G1839:H1839" si="1803">(E1839/272)*100</f>
        <v>0</v>
      </c>
      <c r="H1839" s="3">
        <f t="shared" si="1803"/>
        <v>0</v>
      </c>
    </row>
    <row r="1840" spans="1:8" ht="14.25" customHeight="1" x14ac:dyDescent="0.3">
      <c r="A1840" s="4" t="s">
        <v>158</v>
      </c>
      <c r="B1840" s="4" t="s">
        <v>159</v>
      </c>
      <c r="C1840" s="5">
        <v>15</v>
      </c>
      <c r="D1840" s="3" t="s">
        <v>10</v>
      </c>
      <c r="E1840" s="3">
        <v>2</v>
      </c>
      <c r="F1840" s="3">
        <v>0</v>
      </c>
      <c r="G1840" s="3">
        <f t="shared" ref="G1840:H1840" si="1804">(E1840/272)*100</f>
        <v>0.73529411764705876</v>
      </c>
      <c r="H1840" s="3">
        <f t="shared" si="1804"/>
        <v>0</v>
      </c>
    </row>
    <row r="1841" spans="1:8" ht="14.25" customHeight="1" x14ac:dyDescent="0.3">
      <c r="A1841" s="4" t="s">
        <v>158</v>
      </c>
      <c r="B1841" s="4" t="s">
        <v>159</v>
      </c>
      <c r="C1841" s="5">
        <v>20</v>
      </c>
      <c r="D1841" s="3" t="s">
        <v>10</v>
      </c>
      <c r="E1841" s="3">
        <v>4</v>
      </c>
      <c r="F1841" s="3">
        <v>0</v>
      </c>
      <c r="G1841" s="3">
        <f t="shared" ref="G1841:H1841" si="1805">(E1841/272)*100</f>
        <v>1.4705882352941175</v>
      </c>
      <c r="H1841" s="3">
        <f t="shared" si="1805"/>
        <v>0</v>
      </c>
    </row>
    <row r="1842" spans="1:8" ht="14.25" customHeight="1" x14ac:dyDescent="0.3">
      <c r="A1842" s="4" t="s">
        <v>158</v>
      </c>
      <c r="B1842" s="4" t="s">
        <v>159</v>
      </c>
      <c r="C1842" s="5">
        <v>25</v>
      </c>
      <c r="D1842" s="3" t="s">
        <v>10</v>
      </c>
      <c r="E1842" s="3">
        <v>9</v>
      </c>
      <c r="F1842" s="3">
        <v>0</v>
      </c>
      <c r="G1842" s="3">
        <f t="shared" ref="G1842:H1842" si="1806">(E1842/272)*100</f>
        <v>3.3088235294117649</v>
      </c>
      <c r="H1842" s="3">
        <f t="shared" si="1806"/>
        <v>0</v>
      </c>
    </row>
    <row r="1843" spans="1:8" ht="14.25" customHeight="1" x14ac:dyDescent="0.3">
      <c r="A1843" s="4" t="s">
        <v>158</v>
      </c>
      <c r="B1843" s="4" t="s">
        <v>159</v>
      </c>
      <c r="C1843" s="5">
        <v>30</v>
      </c>
      <c r="D1843" s="3" t="s">
        <v>10</v>
      </c>
      <c r="E1843" s="3">
        <v>21</v>
      </c>
      <c r="F1843" s="3">
        <v>0</v>
      </c>
      <c r="G1843" s="3">
        <f t="shared" ref="G1843:H1843" si="1807">(E1843/272)*100</f>
        <v>7.7205882352941178</v>
      </c>
      <c r="H1843" s="3">
        <f t="shared" si="1807"/>
        <v>0</v>
      </c>
    </row>
    <row r="1844" spans="1:8" ht="14.25" customHeight="1" x14ac:dyDescent="0.3">
      <c r="A1844" s="4" t="s">
        <v>158</v>
      </c>
      <c r="B1844" s="4" t="s">
        <v>159</v>
      </c>
      <c r="C1844" s="5">
        <v>35</v>
      </c>
      <c r="D1844" s="3" t="s">
        <v>10</v>
      </c>
      <c r="E1844" s="3">
        <v>21</v>
      </c>
      <c r="F1844" s="3">
        <v>1</v>
      </c>
      <c r="G1844" s="3">
        <f t="shared" ref="G1844:H1844" si="1808">(E1844/272)*100</f>
        <v>7.7205882352941178</v>
      </c>
      <c r="H1844" s="3">
        <f t="shared" si="1808"/>
        <v>0.36764705882352938</v>
      </c>
    </row>
    <row r="1845" spans="1:8" ht="14.25" customHeight="1" x14ac:dyDescent="0.3">
      <c r="A1845" s="4" t="s">
        <v>158</v>
      </c>
      <c r="B1845" s="4" t="s">
        <v>159</v>
      </c>
      <c r="C1845" s="5">
        <v>40</v>
      </c>
      <c r="D1845" s="3" t="s">
        <v>11</v>
      </c>
      <c r="E1845" s="3">
        <v>18</v>
      </c>
      <c r="F1845" s="3">
        <v>0</v>
      </c>
      <c r="G1845" s="3">
        <f t="shared" ref="G1845:H1845" si="1809">(E1845/272)*100</f>
        <v>6.6176470588235299</v>
      </c>
      <c r="H1845" s="3">
        <f t="shared" si="1809"/>
        <v>0</v>
      </c>
    </row>
    <row r="1846" spans="1:8" ht="14.25" customHeight="1" x14ac:dyDescent="0.3">
      <c r="A1846" s="4" t="s">
        <v>158</v>
      </c>
      <c r="B1846" s="4" t="s">
        <v>159</v>
      </c>
      <c r="C1846" s="5">
        <v>45</v>
      </c>
      <c r="D1846" s="3" t="s">
        <v>11</v>
      </c>
      <c r="E1846" s="3">
        <v>7</v>
      </c>
      <c r="F1846" s="3">
        <v>0</v>
      </c>
      <c r="G1846" s="3">
        <f t="shared" ref="G1846:H1846" si="1810">(E1846/272)*100</f>
        <v>2.5735294117647056</v>
      </c>
      <c r="H1846" s="3">
        <f t="shared" si="1810"/>
        <v>0</v>
      </c>
    </row>
    <row r="1847" spans="1:8" ht="14.25" customHeight="1" x14ac:dyDescent="0.3">
      <c r="A1847" s="4" t="s">
        <v>158</v>
      </c>
      <c r="B1847" s="4" t="s">
        <v>159</v>
      </c>
      <c r="C1847" s="5">
        <v>50</v>
      </c>
      <c r="D1847" s="3" t="s">
        <v>11</v>
      </c>
      <c r="E1847" s="3">
        <v>2</v>
      </c>
      <c r="F1847" s="3">
        <v>0</v>
      </c>
      <c r="G1847" s="3">
        <f t="shared" ref="G1847:H1847" si="1811">(E1847/272)*100</f>
        <v>0.73529411764705876</v>
      </c>
      <c r="H1847" s="3">
        <f t="shared" si="1811"/>
        <v>0</v>
      </c>
    </row>
    <row r="1848" spans="1:8" ht="14.25" customHeight="1" x14ac:dyDescent="0.3">
      <c r="A1848" s="4" t="s">
        <v>158</v>
      </c>
      <c r="B1848" s="4" t="s">
        <v>159</v>
      </c>
      <c r="C1848" s="5">
        <v>55</v>
      </c>
      <c r="D1848" s="3" t="s">
        <v>11</v>
      </c>
      <c r="E1848" s="3">
        <v>1</v>
      </c>
      <c r="F1848" s="3">
        <v>0</v>
      </c>
      <c r="G1848" s="3">
        <f t="shared" ref="G1848:H1848" si="1812">(E1848/272)*100</f>
        <v>0.36764705882352938</v>
      </c>
      <c r="H1848" s="3">
        <f t="shared" si="1812"/>
        <v>0</v>
      </c>
    </row>
    <row r="1849" spans="1:8" ht="14.25" customHeight="1" x14ac:dyDescent="0.3">
      <c r="A1849" s="4" t="s">
        <v>158</v>
      </c>
      <c r="B1849" s="4" t="s">
        <v>159</v>
      </c>
      <c r="C1849" s="5">
        <v>60</v>
      </c>
      <c r="D1849" s="3" t="s">
        <v>11</v>
      </c>
      <c r="E1849" s="3">
        <v>5</v>
      </c>
      <c r="F1849" s="3">
        <v>0</v>
      </c>
      <c r="G1849" s="3">
        <f t="shared" ref="G1849:H1849" si="1813">(E1849/272)*100</f>
        <v>1.8382352941176472</v>
      </c>
      <c r="H1849" s="3">
        <f t="shared" si="1813"/>
        <v>0</v>
      </c>
    </row>
    <row r="1850" spans="1:8" ht="14.25" customHeight="1" x14ac:dyDescent="0.3">
      <c r="A1850" s="4" t="s">
        <v>158</v>
      </c>
      <c r="B1850" s="4" t="s">
        <v>159</v>
      </c>
      <c r="C1850" s="5">
        <v>65</v>
      </c>
      <c r="D1850" s="3" t="s">
        <v>11</v>
      </c>
      <c r="E1850" s="3">
        <v>2</v>
      </c>
      <c r="F1850" s="3">
        <v>0</v>
      </c>
      <c r="G1850" s="3">
        <f t="shared" ref="G1850:H1850" si="1814">(E1850/272)*100</f>
        <v>0.73529411764705876</v>
      </c>
      <c r="H1850" s="3">
        <f t="shared" si="1814"/>
        <v>0</v>
      </c>
    </row>
    <row r="1851" spans="1:8" ht="14.25" customHeight="1" x14ac:dyDescent="0.3">
      <c r="A1851" s="4" t="s">
        <v>158</v>
      </c>
      <c r="B1851" s="4" t="s">
        <v>159</v>
      </c>
      <c r="C1851" s="5">
        <v>70</v>
      </c>
      <c r="D1851" s="3" t="s">
        <v>11</v>
      </c>
      <c r="E1851" s="3">
        <v>2</v>
      </c>
      <c r="F1851" s="3">
        <v>0</v>
      </c>
      <c r="G1851" s="3">
        <f t="shared" ref="G1851:H1851" si="1815">(E1851/272)*100</f>
        <v>0.73529411764705876</v>
      </c>
      <c r="H1851" s="3">
        <f t="shared" si="1815"/>
        <v>0</v>
      </c>
    </row>
    <row r="1852" spans="1:8" ht="14.25" customHeight="1" x14ac:dyDescent="0.3">
      <c r="A1852" s="4" t="s">
        <v>158</v>
      </c>
      <c r="B1852" s="4" t="s">
        <v>159</v>
      </c>
      <c r="C1852" s="5">
        <v>75</v>
      </c>
      <c r="D1852" s="3" t="s">
        <v>11</v>
      </c>
      <c r="E1852" s="3">
        <v>1</v>
      </c>
      <c r="F1852" s="3">
        <v>0</v>
      </c>
      <c r="G1852" s="3">
        <f t="shared" ref="G1852:H1852" si="1816">(E1852/272)*100</f>
        <v>0.36764705882352938</v>
      </c>
      <c r="H1852" s="3">
        <f t="shared" si="1816"/>
        <v>0</v>
      </c>
    </row>
    <row r="1853" spans="1:8" ht="14.25" customHeight="1" x14ac:dyDescent="0.3">
      <c r="A1853" s="4" t="s">
        <v>158</v>
      </c>
      <c r="B1853" s="4" t="s">
        <v>159</v>
      </c>
      <c r="C1853" s="5">
        <v>80</v>
      </c>
      <c r="D1853" s="3" t="s">
        <v>12</v>
      </c>
      <c r="E1853" s="3">
        <v>1</v>
      </c>
      <c r="F1853" s="3">
        <v>0</v>
      </c>
      <c r="G1853" s="3">
        <f t="shared" ref="G1853:H1853" si="1817">(E1853/272)*100</f>
        <v>0.36764705882352938</v>
      </c>
      <c r="H1853" s="3">
        <f t="shared" si="1817"/>
        <v>0</v>
      </c>
    </row>
    <row r="1854" spans="1:8" ht="14.25" customHeight="1" x14ac:dyDescent="0.3">
      <c r="A1854" s="4" t="s">
        <v>158</v>
      </c>
      <c r="B1854" s="4" t="s">
        <v>159</v>
      </c>
      <c r="C1854" s="5">
        <v>85</v>
      </c>
      <c r="D1854" s="3" t="s">
        <v>12</v>
      </c>
      <c r="E1854" s="3">
        <v>6</v>
      </c>
      <c r="F1854" s="3">
        <v>2</v>
      </c>
      <c r="G1854" s="3">
        <f t="shared" ref="G1854:H1854" si="1818">(E1854/272)*100</f>
        <v>2.2058823529411766</v>
      </c>
      <c r="H1854" s="3">
        <f t="shared" si="1818"/>
        <v>0.73529411764705876</v>
      </c>
    </row>
    <row r="1855" spans="1:8" ht="14.25" customHeight="1" x14ac:dyDescent="0.3">
      <c r="A1855" s="4" t="s">
        <v>158</v>
      </c>
      <c r="B1855" s="4" t="s">
        <v>159</v>
      </c>
      <c r="C1855" s="5">
        <v>90</v>
      </c>
      <c r="D1855" s="3" t="s">
        <v>12</v>
      </c>
      <c r="E1855" s="3">
        <v>9</v>
      </c>
      <c r="F1855" s="3">
        <v>0</v>
      </c>
      <c r="G1855" s="3">
        <f t="shared" ref="G1855:H1855" si="1819">(E1855/272)*100</f>
        <v>3.3088235294117649</v>
      </c>
      <c r="H1855" s="3">
        <f t="shared" si="1819"/>
        <v>0</v>
      </c>
    </row>
    <row r="1856" spans="1:8" ht="14.25" customHeight="1" x14ac:dyDescent="0.3">
      <c r="A1856" s="4" t="s">
        <v>158</v>
      </c>
      <c r="B1856" s="4" t="s">
        <v>159</v>
      </c>
      <c r="C1856" s="5">
        <v>95</v>
      </c>
      <c r="D1856" s="3" t="s">
        <v>12</v>
      </c>
      <c r="E1856" s="3">
        <v>14</v>
      </c>
      <c r="F1856" s="3">
        <v>0</v>
      </c>
      <c r="G1856" s="3">
        <f t="shared" ref="G1856:H1856" si="1820">(E1856/272)*100</f>
        <v>5.1470588235294112</v>
      </c>
      <c r="H1856" s="3">
        <f t="shared" si="1820"/>
        <v>0</v>
      </c>
    </row>
    <row r="1857" spans="1:8" ht="14.25" customHeight="1" x14ac:dyDescent="0.3">
      <c r="A1857" s="4" t="s">
        <v>158</v>
      </c>
      <c r="B1857" s="4" t="s">
        <v>159</v>
      </c>
      <c r="C1857" s="5">
        <v>100</v>
      </c>
      <c r="D1857" s="3" t="s">
        <v>12</v>
      </c>
      <c r="E1857" s="3">
        <v>19</v>
      </c>
      <c r="F1857" s="3">
        <v>0</v>
      </c>
      <c r="G1857" s="3">
        <f t="shared" ref="G1857:H1857" si="1821">(E1857/272)*100</f>
        <v>6.9852941176470589</v>
      </c>
      <c r="H1857" s="3">
        <f t="shared" si="1821"/>
        <v>0</v>
      </c>
    </row>
    <row r="1858" spans="1:8" ht="14.25" customHeight="1" x14ac:dyDescent="0.3">
      <c r="A1858" s="4" t="s">
        <v>158</v>
      </c>
      <c r="B1858" s="4" t="s">
        <v>159</v>
      </c>
      <c r="C1858" s="5">
        <v>105</v>
      </c>
      <c r="D1858" s="3" t="s">
        <v>12</v>
      </c>
      <c r="E1858" s="3">
        <v>15</v>
      </c>
      <c r="F1858" s="3">
        <v>1</v>
      </c>
      <c r="G1858" s="3">
        <f t="shared" ref="G1858:H1858" si="1822">(E1858/272)*100</f>
        <v>5.5147058823529411</v>
      </c>
      <c r="H1858" s="3">
        <f t="shared" si="1822"/>
        <v>0.36764705882352938</v>
      </c>
    </row>
    <row r="1859" spans="1:8" ht="14.25" customHeight="1" x14ac:dyDescent="0.3">
      <c r="A1859" s="4" t="s">
        <v>158</v>
      </c>
      <c r="B1859" s="4" t="s">
        <v>159</v>
      </c>
      <c r="C1859" s="5">
        <v>110</v>
      </c>
      <c r="D1859" s="3" t="s">
        <v>12</v>
      </c>
      <c r="E1859" s="3">
        <v>17</v>
      </c>
      <c r="F1859" s="3">
        <v>0</v>
      </c>
      <c r="G1859" s="3">
        <f t="shared" ref="G1859:H1859" si="1823">(E1859/272)*100</f>
        <v>6.25</v>
      </c>
      <c r="H1859" s="3">
        <f t="shared" si="1823"/>
        <v>0</v>
      </c>
    </row>
    <row r="1860" spans="1:8" ht="14.25" customHeight="1" x14ac:dyDescent="0.3">
      <c r="A1860" s="4" t="s">
        <v>158</v>
      </c>
      <c r="B1860" s="4" t="s">
        <v>159</v>
      </c>
      <c r="C1860" s="5">
        <v>115</v>
      </c>
      <c r="D1860" s="3" t="s">
        <v>12</v>
      </c>
      <c r="E1860" s="3">
        <v>17</v>
      </c>
      <c r="F1860" s="3">
        <v>0</v>
      </c>
      <c r="G1860" s="3">
        <f t="shared" ref="G1860:H1860" si="1824">(E1860/272)*100</f>
        <v>6.25</v>
      </c>
      <c r="H1860" s="3">
        <f t="shared" si="1824"/>
        <v>0</v>
      </c>
    </row>
    <row r="1861" spans="1:8" ht="14.25" customHeight="1" x14ac:dyDescent="0.3">
      <c r="A1861" s="4" t="s">
        <v>158</v>
      </c>
      <c r="B1861" s="4" t="s">
        <v>159</v>
      </c>
      <c r="C1861" s="5">
        <v>120</v>
      </c>
      <c r="D1861" s="3" t="s">
        <v>12</v>
      </c>
      <c r="E1861" s="3">
        <v>19</v>
      </c>
      <c r="F1861" s="3">
        <v>1</v>
      </c>
      <c r="G1861" s="3">
        <f t="shared" ref="G1861:H1861" si="1825">(E1861/272)*100</f>
        <v>6.9852941176470589</v>
      </c>
      <c r="H1861" s="3">
        <f t="shared" si="1825"/>
        <v>0.36764705882352938</v>
      </c>
    </row>
    <row r="1862" spans="1:8" ht="14.25" customHeight="1" x14ac:dyDescent="0.3">
      <c r="A1862" s="4" t="s">
        <v>158</v>
      </c>
      <c r="B1862" s="4" t="s">
        <v>159</v>
      </c>
      <c r="C1862" s="5">
        <v>125</v>
      </c>
      <c r="D1862" s="3" t="s">
        <v>12</v>
      </c>
      <c r="E1862" s="3">
        <v>16</v>
      </c>
      <c r="F1862" s="3">
        <v>0</v>
      </c>
      <c r="G1862" s="3">
        <f t="shared" ref="G1862:H1862" si="1826">(E1862/272)*100</f>
        <v>5.8823529411764701</v>
      </c>
      <c r="H1862" s="3">
        <f t="shared" si="1826"/>
        <v>0</v>
      </c>
    </row>
    <row r="1863" spans="1:8" ht="14.25" customHeight="1" x14ac:dyDescent="0.3">
      <c r="A1863" s="4" t="s">
        <v>158</v>
      </c>
      <c r="B1863" s="4" t="s">
        <v>159</v>
      </c>
      <c r="C1863" s="5">
        <v>130</v>
      </c>
      <c r="D1863" s="3" t="s">
        <v>12</v>
      </c>
      <c r="E1863" s="3">
        <v>11</v>
      </c>
      <c r="F1863" s="3">
        <v>0</v>
      </c>
      <c r="G1863" s="3">
        <f t="shared" ref="G1863:H1863" si="1827">(E1863/272)*100</f>
        <v>4.0441176470588234</v>
      </c>
      <c r="H1863" s="3">
        <f t="shared" si="1827"/>
        <v>0</v>
      </c>
    </row>
    <row r="1864" spans="1:8" ht="14.25" customHeight="1" x14ac:dyDescent="0.3">
      <c r="A1864" s="4" t="s">
        <v>158</v>
      </c>
      <c r="B1864" s="4" t="s">
        <v>159</v>
      </c>
      <c r="C1864" s="5">
        <v>135</v>
      </c>
      <c r="D1864" s="3" t="s">
        <v>12</v>
      </c>
      <c r="E1864" s="3">
        <v>11</v>
      </c>
      <c r="F1864" s="3">
        <v>0</v>
      </c>
      <c r="G1864" s="3">
        <f t="shared" ref="G1864:H1864" si="1828">(E1864/272)*100</f>
        <v>4.0441176470588234</v>
      </c>
      <c r="H1864" s="3">
        <f t="shared" si="1828"/>
        <v>0</v>
      </c>
    </row>
    <row r="1865" spans="1:8" ht="14.25" customHeight="1" x14ac:dyDescent="0.3">
      <c r="A1865" s="4" t="s">
        <v>158</v>
      </c>
      <c r="B1865" s="4" t="s">
        <v>159</v>
      </c>
      <c r="C1865" s="5">
        <v>140</v>
      </c>
      <c r="D1865" s="3" t="s">
        <v>12</v>
      </c>
      <c r="E1865" s="3">
        <v>7</v>
      </c>
      <c r="F1865" s="3">
        <v>1</v>
      </c>
      <c r="G1865" s="3">
        <f t="shared" ref="G1865:H1865" si="1829">(E1865/272)*100</f>
        <v>2.5735294117647056</v>
      </c>
      <c r="H1865" s="3">
        <f t="shared" si="1829"/>
        <v>0.36764705882352938</v>
      </c>
    </row>
    <row r="1866" spans="1:8" ht="14.25" customHeight="1" x14ac:dyDescent="0.3">
      <c r="A1866" s="4" t="s">
        <v>158</v>
      </c>
      <c r="B1866" s="4" t="s">
        <v>159</v>
      </c>
      <c r="C1866" s="5">
        <v>145</v>
      </c>
      <c r="D1866" s="3" t="s">
        <v>12</v>
      </c>
      <c r="E1866" s="3">
        <v>4</v>
      </c>
      <c r="F1866" s="3">
        <v>0</v>
      </c>
      <c r="G1866" s="3">
        <f t="shared" ref="G1866:H1866" si="1830">(E1866/272)*100</f>
        <v>1.4705882352941175</v>
      </c>
      <c r="H1866" s="3">
        <f t="shared" si="1830"/>
        <v>0</v>
      </c>
    </row>
    <row r="1867" spans="1:8" ht="14.25" customHeight="1" x14ac:dyDescent="0.3">
      <c r="A1867" s="4" t="s">
        <v>158</v>
      </c>
      <c r="B1867" s="4" t="s">
        <v>159</v>
      </c>
      <c r="C1867" s="5">
        <v>150</v>
      </c>
      <c r="D1867" s="3" t="s">
        <v>12</v>
      </c>
      <c r="E1867" s="3">
        <v>1</v>
      </c>
      <c r="F1867" s="3">
        <v>0</v>
      </c>
      <c r="G1867" s="3">
        <f t="shared" ref="G1867:H1867" si="1831">(E1867/272)*100</f>
        <v>0.36764705882352938</v>
      </c>
      <c r="H1867" s="3">
        <f t="shared" si="1831"/>
        <v>0</v>
      </c>
    </row>
    <row r="1868" spans="1:8" ht="14.25" customHeight="1" x14ac:dyDescent="0.3">
      <c r="A1868" s="4" t="s">
        <v>158</v>
      </c>
      <c r="B1868" s="4" t="s">
        <v>159</v>
      </c>
      <c r="C1868" s="5">
        <v>155</v>
      </c>
      <c r="D1868" s="3" t="s">
        <v>12</v>
      </c>
      <c r="E1868" s="3">
        <v>1</v>
      </c>
      <c r="F1868" s="3">
        <v>0</v>
      </c>
      <c r="G1868" s="3">
        <f t="shared" ref="G1868:H1868" si="1832">(E1868/272)*100</f>
        <v>0.36764705882352938</v>
      </c>
      <c r="H1868" s="3">
        <f t="shared" si="1832"/>
        <v>0</v>
      </c>
    </row>
    <row r="1869" spans="1:8" ht="14.25" customHeight="1" x14ac:dyDescent="0.3">
      <c r="A1869" s="4" t="s">
        <v>158</v>
      </c>
      <c r="B1869" s="4" t="s">
        <v>159</v>
      </c>
      <c r="C1869" s="5">
        <v>160</v>
      </c>
      <c r="D1869" s="3" t="s">
        <v>12</v>
      </c>
      <c r="E1869" s="3">
        <v>1</v>
      </c>
      <c r="F1869" s="3">
        <v>0</v>
      </c>
      <c r="G1869" s="3">
        <f t="shared" ref="G1869:H1869" si="1833">(E1869/272)*100</f>
        <v>0.36764705882352938</v>
      </c>
      <c r="H1869" s="3">
        <f t="shared" si="1833"/>
        <v>0</v>
      </c>
    </row>
    <row r="1870" spans="1:8" ht="14.25" customHeight="1" x14ac:dyDescent="0.3">
      <c r="A1870" s="4" t="s">
        <v>158</v>
      </c>
      <c r="B1870" s="4" t="s">
        <v>159</v>
      </c>
      <c r="C1870" s="5">
        <v>165</v>
      </c>
      <c r="D1870" s="3" t="s">
        <v>12</v>
      </c>
      <c r="E1870" s="3">
        <v>0</v>
      </c>
      <c r="F1870" s="3">
        <v>1</v>
      </c>
      <c r="G1870" s="3">
        <f t="shared" ref="G1870:H1870" si="1834">(E1870/272)*100</f>
        <v>0</v>
      </c>
      <c r="H1870" s="3">
        <f t="shared" si="1834"/>
        <v>0.36764705882352938</v>
      </c>
    </row>
    <row r="1871" spans="1:8" ht="14.25" customHeight="1" x14ac:dyDescent="0.3">
      <c r="A1871" s="4" t="s">
        <v>158</v>
      </c>
      <c r="B1871" s="4" t="s">
        <v>159</v>
      </c>
      <c r="C1871" s="5">
        <v>170</v>
      </c>
      <c r="D1871" s="3" t="s">
        <v>12</v>
      </c>
      <c r="E1871" s="3">
        <v>0</v>
      </c>
      <c r="F1871" s="3">
        <v>0</v>
      </c>
      <c r="G1871" s="3">
        <f t="shared" ref="G1871:H1871" si="1835">(E1871/272)*100</f>
        <v>0</v>
      </c>
      <c r="H1871" s="3">
        <f t="shared" si="1835"/>
        <v>0</v>
      </c>
    </row>
    <row r="1872" spans="1:8" ht="14.25" customHeight="1" x14ac:dyDescent="0.3">
      <c r="A1872" s="4" t="s">
        <v>158</v>
      </c>
      <c r="B1872" s="4" t="s">
        <v>159</v>
      </c>
      <c r="C1872" s="5">
        <v>175</v>
      </c>
      <c r="D1872" s="3" t="s">
        <v>12</v>
      </c>
      <c r="E1872" s="3">
        <v>0</v>
      </c>
      <c r="F1872" s="3">
        <v>0</v>
      </c>
      <c r="G1872" s="3">
        <f t="shared" ref="G1872:H1872" si="1836">(E1872/272)*100</f>
        <v>0</v>
      </c>
      <c r="H1872" s="3">
        <f t="shared" si="1836"/>
        <v>0</v>
      </c>
    </row>
    <row r="1873" spans="1:8" ht="14.25" customHeight="1" x14ac:dyDescent="0.3">
      <c r="A1873" s="4" t="s">
        <v>158</v>
      </c>
      <c r="B1873" s="4" t="s">
        <v>159</v>
      </c>
      <c r="C1873" s="5" t="s">
        <v>14</v>
      </c>
      <c r="D1873" s="3" t="s">
        <v>12</v>
      </c>
      <c r="E1873" s="3">
        <v>1</v>
      </c>
      <c r="F1873" s="3">
        <v>0</v>
      </c>
      <c r="G1873" s="3">
        <f t="shared" ref="G1873:H1873" si="1837">(E1873/272)*100</f>
        <v>0.36764705882352938</v>
      </c>
      <c r="H1873" s="3">
        <f t="shared" si="1837"/>
        <v>0</v>
      </c>
    </row>
    <row r="1874" spans="1:8" ht="14.25" customHeight="1" x14ac:dyDescent="0.3">
      <c r="A1874" s="4" t="s">
        <v>160</v>
      </c>
      <c r="B1874" s="4" t="s">
        <v>161</v>
      </c>
      <c r="C1874" s="5">
        <v>5</v>
      </c>
      <c r="D1874" s="3" t="s">
        <v>10</v>
      </c>
      <c r="E1874" s="3">
        <v>0</v>
      </c>
      <c r="F1874" s="3">
        <v>0</v>
      </c>
      <c r="G1874" s="3">
        <f t="shared" ref="G1874:H1874" si="1838">(E1874/200)*100</f>
        <v>0</v>
      </c>
      <c r="H1874" s="3">
        <f t="shared" si="1838"/>
        <v>0</v>
      </c>
    </row>
    <row r="1875" spans="1:8" ht="14.25" customHeight="1" x14ac:dyDescent="0.3">
      <c r="A1875" s="4" t="s">
        <v>160</v>
      </c>
      <c r="B1875" s="4" t="s">
        <v>161</v>
      </c>
      <c r="C1875" s="5">
        <v>10</v>
      </c>
      <c r="D1875" s="3" t="s">
        <v>10</v>
      </c>
      <c r="E1875" s="3">
        <v>0</v>
      </c>
      <c r="F1875" s="3">
        <v>0</v>
      </c>
      <c r="G1875" s="3">
        <f t="shared" ref="G1875:H1875" si="1839">(E1875/200)*100</f>
        <v>0</v>
      </c>
      <c r="H1875" s="3">
        <f t="shared" si="1839"/>
        <v>0</v>
      </c>
    </row>
    <row r="1876" spans="1:8" ht="14.25" customHeight="1" x14ac:dyDescent="0.3">
      <c r="A1876" s="4" t="s">
        <v>160</v>
      </c>
      <c r="B1876" s="4" t="s">
        <v>161</v>
      </c>
      <c r="C1876" s="5">
        <v>15</v>
      </c>
      <c r="D1876" s="3" t="s">
        <v>10</v>
      </c>
      <c r="E1876" s="3">
        <v>3</v>
      </c>
      <c r="F1876" s="3">
        <v>0</v>
      </c>
      <c r="G1876" s="3">
        <f t="shared" ref="G1876:H1876" si="1840">(E1876/200)*100</f>
        <v>1.5</v>
      </c>
      <c r="H1876" s="3">
        <f t="shared" si="1840"/>
        <v>0</v>
      </c>
    </row>
    <row r="1877" spans="1:8" ht="14.25" customHeight="1" x14ac:dyDescent="0.3">
      <c r="A1877" s="4" t="s">
        <v>160</v>
      </c>
      <c r="B1877" s="4" t="s">
        <v>161</v>
      </c>
      <c r="C1877" s="5">
        <v>20</v>
      </c>
      <c r="D1877" s="3" t="s">
        <v>10</v>
      </c>
      <c r="E1877" s="3">
        <v>5</v>
      </c>
      <c r="F1877" s="3">
        <v>0</v>
      </c>
      <c r="G1877" s="3">
        <f t="shared" ref="G1877:H1877" si="1841">(E1877/200)*100</f>
        <v>2.5</v>
      </c>
      <c r="H1877" s="3">
        <f t="shared" si="1841"/>
        <v>0</v>
      </c>
    </row>
    <row r="1878" spans="1:8" ht="14.25" customHeight="1" x14ac:dyDescent="0.3">
      <c r="A1878" s="4" t="s">
        <v>160</v>
      </c>
      <c r="B1878" s="4" t="s">
        <v>161</v>
      </c>
      <c r="C1878" s="5">
        <v>25</v>
      </c>
      <c r="D1878" s="3" t="s">
        <v>10</v>
      </c>
      <c r="E1878" s="3">
        <v>5</v>
      </c>
      <c r="F1878" s="3">
        <v>0</v>
      </c>
      <c r="G1878" s="3">
        <f t="shared" ref="G1878:H1878" si="1842">(E1878/200)*100</f>
        <v>2.5</v>
      </c>
      <c r="H1878" s="3">
        <f t="shared" si="1842"/>
        <v>0</v>
      </c>
    </row>
    <row r="1879" spans="1:8" ht="14.25" customHeight="1" x14ac:dyDescent="0.3">
      <c r="A1879" s="4" t="s">
        <v>160</v>
      </c>
      <c r="B1879" s="4" t="s">
        <v>161</v>
      </c>
      <c r="C1879" s="5">
        <v>30</v>
      </c>
      <c r="D1879" s="3" t="s">
        <v>10</v>
      </c>
      <c r="E1879" s="3">
        <v>9</v>
      </c>
      <c r="F1879" s="3">
        <v>0</v>
      </c>
      <c r="G1879" s="3">
        <f t="shared" ref="G1879:H1879" si="1843">(E1879/200)*100</f>
        <v>4.5</v>
      </c>
      <c r="H1879" s="3">
        <f t="shared" si="1843"/>
        <v>0</v>
      </c>
    </row>
    <row r="1880" spans="1:8" ht="14.25" customHeight="1" x14ac:dyDescent="0.3">
      <c r="A1880" s="4" t="s">
        <v>160</v>
      </c>
      <c r="B1880" s="4" t="s">
        <v>161</v>
      </c>
      <c r="C1880" s="5">
        <v>35</v>
      </c>
      <c r="D1880" s="3" t="s">
        <v>10</v>
      </c>
      <c r="E1880" s="3">
        <v>9</v>
      </c>
      <c r="F1880" s="3">
        <v>0</v>
      </c>
      <c r="G1880" s="3">
        <f t="shared" ref="G1880:H1880" si="1844">(E1880/200)*100</f>
        <v>4.5</v>
      </c>
      <c r="H1880" s="3">
        <f t="shared" si="1844"/>
        <v>0</v>
      </c>
    </row>
    <row r="1881" spans="1:8" ht="14.25" customHeight="1" x14ac:dyDescent="0.3">
      <c r="A1881" s="4" t="s">
        <v>160</v>
      </c>
      <c r="B1881" s="4" t="s">
        <v>161</v>
      </c>
      <c r="C1881" s="5">
        <v>40</v>
      </c>
      <c r="D1881" s="3" t="s">
        <v>11</v>
      </c>
      <c r="E1881" s="3">
        <v>8</v>
      </c>
      <c r="F1881" s="3">
        <v>0</v>
      </c>
      <c r="G1881" s="3">
        <f t="shared" ref="G1881:H1881" si="1845">(E1881/200)*100</f>
        <v>4</v>
      </c>
      <c r="H1881" s="3">
        <f t="shared" si="1845"/>
        <v>0</v>
      </c>
    </row>
    <row r="1882" spans="1:8" ht="14.25" customHeight="1" x14ac:dyDescent="0.3">
      <c r="A1882" s="4" t="s">
        <v>160</v>
      </c>
      <c r="B1882" s="4" t="s">
        <v>161</v>
      </c>
      <c r="C1882" s="5">
        <v>45</v>
      </c>
      <c r="D1882" s="3" t="s">
        <v>11</v>
      </c>
      <c r="E1882" s="3">
        <v>7</v>
      </c>
      <c r="F1882" s="3">
        <v>0</v>
      </c>
      <c r="G1882" s="3">
        <f t="shared" ref="G1882:H1882" si="1846">(E1882/200)*100</f>
        <v>3.5000000000000004</v>
      </c>
      <c r="H1882" s="3">
        <f t="shared" si="1846"/>
        <v>0</v>
      </c>
    </row>
    <row r="1883" spans="1:8" ht="14.25" customHeight="1" x14ac:dyDescent="0.3">
      <c r="A1883" s="4" t="s">
        <v>160</v>
      </c>
      <c r="B1883" s="4" t="s">
        <v>161</v>
      </c>
      <c r="C1883" s="5">
        <v>50</v>
      </c>
      <c r="D1883" s="3" t="s">
        <v>11</v>
      </c>
      <c r="E1883" s="3">
        <v>1</v>
      </c>
      <c r="F1883" s="3">
        <v>0</v>
      </c>
      <c r="G1883" s="3">
        <f t="shared" ref="G1883:H1883" si="1847">(E1883/200)*100</f>
        <v>0.5</v>
      </c>
      <c r="H1883" s="3">
        <f t="shared" si="1847"/>
        <v>0</v>
      </c>
    </row>
    <row r="1884" spans="1:8" ht="14.25" customHeight="1" x14ac:dyDescent="0.3">
      <c r="A1884" s="4" t="s">
        <v>160</v>
      </c>
      <c r="B1884" s="4" t="s">
        <v>161</v>
      </c>
      <c r="C1884" s="5">
        <v>55</v>
      </c>
      <c r="D1884" s="3" t="s">
        <v>11</v>
      </c>
      <c r="E1884" s="3">
        <v>5</v>
      </c>
      <c r="F1884" s="3">
        <v>0</v>
      </c>
      <c r="G1884" s="3">
        <f t="shared" ref="G1884:H1884" si="1848">(E1884/200)*100</f>
        <v>2.5</v>
      </c>
      <c r="H1884" s="3">
        <f t="shared" si="1848"/>
        <v>0</v>
      </c>
    </row>
    <row r="1885" spans="1:8" ht="14.25" customHeight="1" x14ac:dyDescent="0.3">
      <c r="A1885" s="4" t="s">
        <v>160</v>
      </c>
      <c r="B1885" s="4" t="s">
        <v>161</v>
      </c>
      <c r="C1885" s="5">
        <v>60</v>
      </c>
      <c r="D1885" s="3" t="s">
        <v>11</v>
      </c>
      <c r="E1885" s="3">
        <v>2</v>
      </c>
      <c r="F1885" s="3">
        <v>0</v>
      </c>
      <c r="G1885" s="3">
        <f t="shared" ref="G1885:H1885" si="1849">(E1885/200)*100</f>
        <v>1</v>
      </c>
      <c r="H1885" s="3">
        <f t="shared" si="1849"/>
        <v>0</v>
      </c>
    </row>
    <row r="1886" spans="1:8" ht="14.25" customHeight="1" x14ac:dyDescent="0.3">
      <c r="A1886" s="4" t="s">
        <v>160</v>
      </c>
      <c r="B1886" s="4" t="s">
        <v>161</v>
      </c>
      <c r="C1886" s="5">
        <v>65</v>
      </c>
      <c r="D1886" s="3" t="s">
        <v>11</v>
      </c>
      <c r="E1886" s="3">
        <v>1</v>
      </c>
      <c r="F1886" s="3">
        <v>0</v>
      </c>
      <c r="G1886" s="3">
        <f t="shared" ref="G1886:H1886" si="1850">(E1886/200)*100</f>
        <v>0.5</v>
      </c>
      <c r="H1886" s="3">
        <f t="shared" si="1850"/>
        <v>0</v>
      </c>
    </row>
    <row r="1887" spans="1:8" ht="14.25" customHeight="1" x14ac:dyDescent="0.3">
      <c r="A1887" s="4" t="s">
        <v>160</v>
      </c>
      <c r="B1887" s="4" t="s">
        <v>161</v>
      </c>
      <c r="C1887" s="5">
        <v>70</v>
      </c>
      <c r="D1887" s="3" t="s">
        <v>11</v>
      </c>
      <c r="E1887" s="3">
        <v>0</v>
      </c>
      <c r="F1887" s="3">
        <v>0</v>
      </c>
      <c r="G1887" s="3">
        <f t="shared" ref="G1887:H1887" si="1851">(E1887/200)*100</f>
        <v>0</v>
      </c>
      <c r="H1887" s="3">
        <f t="shared" si="1851"/>
        <v>0</v>
      </c>
    </row>
    <row r="1888" spans="1:8" ht="14.25" customHeight="1" x14ac:dyDescent="0.3">
      <c r="A1888" s="4" t="s">
        <v>160</v>
      </c>
      <c r="B1888" s="4" t="s">
        <v>161</v>
      </c>
      <c r="C1888" s="5">
        <v>75</v>
      </c>
      <c r="D1888" s="3" t="s">
        <v>11</v>
      </c>
      <c r="E1888" s="3">
        <v>0</v>
      </c>
      <c r="F1888" s="3">
        <v>0</v>
      </c>
      <c r="G1888" s="3">
        <f t="shared" ref="G1888:H1888" si="1852">(E1888/200)*100</f>
        <v>0</v>
      </c>
      <c r="H1888" s="3">
        <f t="shared" si="1852"/>
        <v>0</v>
      </c>
    </row>
    <row r="1889" spans="1:8" ht="14.25" customHeight="1" x14ac:dyDescent="0.3">
      <c r="A1889" s="4" t="s">
        <v>160</v>
      </c>
      <c r="B1889" s="4" t="s">
        <v>161</v>
      </c>
      <c r="C1889" s="5">
        <v>80</v>
      </c>
      <c r="D1889" s="3" t="s">
        <v>12</v>
      </c>
      <c r="E1889" s="3">
        <v>0</v>
      </c>
      <c r="F1889" s="3">
        <v>0</v>
      </c>
      <c r="G1889" s="3">
        <f t="shared" ref="G1889:H1889" si="1853">(E1889/200)*100</f>
        <v>0</v>
      </c>
      <c r="H1889" s="3">
        <f t="shared" si="1853"/>
        <v>0</v>
      </c>
    </row>
    <row r="1890" spans="1:8" ht="14.25" customHeight="1" x14ac:dyDescent="0.3">
      <c r="A1890" s="4" t="s">
        <v>160</v>
      </c>
      <c r="B1890" s="4" t="s">
        <v>161</v>
      </c>
      <c r="C1890" s="5">
        <v>85</v>
      </c>
      <c r="D1890" s="3" t="s">
        <v>12</v>
      </c>
      <c r="E1890" s="3">
        <v>4</v>
      </c>
      <c r="F1890" s="3">
        <v>0</v>
      </c>
      <c r="G1890" s="3">
        <f t="shared" ref="G1890:H1890" si="1854">(E1890/200)*100</f>
        <v>2</v>
      </c>
      <c r="H1890" s="3">
        <f t="shared" si="1854"/>
        <v>0</v>
      </c>
    </row>
    <row r="1891" spans="1:8" ht="14.25" customHeight="1" x14ac:dyDescent="0.3">
      <c r="A1891" s="4" t="s">
        <v>160</v>
      </c>
      <c r="B1891" s="4" t="s">
        <v>161</v>
      </c>
      <c r="C1891" s="5">
        <v>90</v>
      </c>
      <c r="D1891" s="3" t="s">
        <v>12</v>
      </c>
      <c r="E1891" s="3">
        <v>3</v>
      </c>
      <c r="F1891" s="3">
        <v>1</v>
      </c>
      <c r="G1891" s="3">
        <f t="shared" ref="G1891:H1891" si="1855">(E1891/200)*100</f>
        <v>1.5</v>
      </c>
      <c r="H1891" s="3">
        <f t="shared" si="1855"/>
        <v>0.5</v>
      </c>
    </row>
    <row r="1892" spans="1:8" ht="14.25" customHeight="1" x14ac:dyDescent="0.3">
      <c r="A1892" s="4" t="s">
        <v>160</v>
      </c>
      <c r="B1892" s="4" t="s">
        <v>161</v>
      </c>
      <c r="C1892" s="5">
        <v>95</v>
      </c>
      <c r="D1892" s="3" t="s">
        <v>12</v>
      </c>
      <c r="E1892" s="3">
        <v>13</v>
      </c>
      <c r="F1892" s="3">
        <v>1</v>
      </c>
      <c r="G1892" s="3">
        <f t="shared" ref="G1892:H1892" si="1856">(E1892/200)*100</f>
        <v>6.5</v>
      </c>
      <c r="H1892" s="3">
        <f t="shared" si="1856"/>
        <v>0.5</v>
      </c>
    </row>
    <row r="1893" spans="1:8" ht="14.25" customHeight="1" x14ac:dyDescent="0.3">
      <c r="A1893" s="4" t="s">
        <v>160</v>
      </c>
      <c r="B1893" s="4" t="s">
        <v>161</v>
      </c>
      <c r="C1893" s="5">
        <v>100</v>
      </c>
      <c r="D1893" s="3" t="s">
        <v>12</v>
      </c>
      <c r="E1893" s="3">
        <v>5</v>
      </c>
      <c r="F1893" s="3">
        <v>0</v>
      </c>
      <c r="G1893" s="3">
        <f t="shared" ref="G1893:H1893" si="1857">(E1893/200)*100</f>
        <v>2.5</v>
      </c>
      <c r="H1893" s="3">
        <f t="shared" si="1857"/>
        <v>0</v>
      </c>
    </row>
    <row r="1894" spans="1:8" ht="14.25" customHeight="1" x14ac:dyDescent="0.3">
      <c r="A1894" s="4" t="s">
        <v>160</v>
      </c>
      <c r="B1894" s="4" t="s">
        <v>161</v>
      </c>
      <c r="C1894" s="5">
        <v>105</v>
      </c>
      <c r="D1894" s="3" t="s">
        <v>12</v>
      </c>
      <c r="E1894" s="3">
        <v>24</v>
      </c>
      <c r="F1894" s="3">
        <v>0</v>
      </c>
      <c r="G1894" s="3">
        <f t="shared" ref="G1894:H1894" si="1858">(E1894/200)*100</f>
        <v>12</v>
      </c>
      <c r="H1894" s="3">
        <f t="shared" si="1858"/>
        <v>0</v>
      </c>
    </row>
    <row r="1895" spans="1:8" ht="14.25" customHeight="1" x14ac:dyDescent="0.3">
      <c r="A1895" s="4" t="s">
        <v>160</v>
      </c>
      <c r="B1895" s="4" t="s">
        <v>161</v>
      </c>
      <c r="C1895" s="5">
        <v>110</v>
      </c>
      <c r="D1895" s="3" t="s">
        <v>12</v>
      </c>
      <c r="E1895" s="3">
        <v>18</v>
      </c>
      <c r="F1895" s="3">
        <v>0</v>
      </c>
      <c r="G1895" s="3">
        <f t="shared" ref="G1895:H1895" si="1859">(E1895/200)*100</f>
        <v>9</v>
      </c>
      <c r="H1895" s="3">
        <f t="shared" si="1859"/>
        <v>0</v>
      </c>
    </row>
    <row r="1896" spans="1:8" ht="14.25" customHeight="1" x14ac:dyDescent="0.3">
      <c r="A1896" s="4" t="s">
        <v>160</v>
      </c>
      <c r="B1896" s="4" t="s">
        <v>161</v>
      </c>
      <c r="C1896" s="5">
        <v>115</v>
      </c>
      <c r="D1896" s="3" t="s">
        <v>12</v>
      </c>
      <c r="E1896" s="3">
        <v>9</v>
      </c>
      <c r="F1896" s="3">
        <v>1</v>
      </c>
      <c r="G1896" s="3">
        <f t="shared" ref="G1896:H1896" si="1860">(E1896/200)*100</f>
        <v>4.5</v>
      </c>
      <c r="H1896" s="3">
        <f t="shared" si="1860"/>
        <v>0.5</v>
      </c>
    </row>
    <row r="1897" spans="1:8" ht="14.25" customHeight="1" x14ac:dyDescent="0.3">
      <c r="A1897" s="4" t="s">
        <v>160</v>
      </c>
      <c r="B1897" s="4" t="s">
        <v>161</v>
      </c>
      <c r="C1897" s="5">
        <v>120</v>
      </c>
      <c r="D1897" s="3" t="s">
        <v>12</v>
      </c>
      <c r="E1897" s="3">
        <v>19</v>
      </c>
      <c r="F1897" s="3">
        <v>0</v>
      </c>
      <c r="G1897" s="3">
        <f t="shared" ref="G1897:H1897" si="1861">(E1897/200)*100</f>
        <v>9.5</v>
      </c>
      <c r="H1897" s="3">
        <f t="shared" si="1861"/>
        <v>0</v>
      </c>
    </row>
    <row r="1898" spans="1:8" ht="14.25" customHeight="1" x14ac:dyDescent="0.3">
      <c r="A1898" s="4" t="s">
        <v>160</v>
      </c>
      <c r="B1898" s="4" t="s">
        <v>161</v>
      </c>
      <c r="C1898" s="5">
        <v>125</v>
      </c>
      <c r="D1898" s="3" t="s">
        <v>12</v>
      </c>
      <c r="E1898" s="3">
        <v>10</v>
      </c>
      <c r="F1898" s="3">
        <v>0</v>
      </c>
      <c r="G1898" s="3">
        <f t="shared" ref="G1898:H1898" si="1862">(E1898/200)*100</f>
        <v>5</v>
      </c>
      <c r="H1898" s="3">
        <f t="shared" si="1862"/>
        <v>0</v>
      </c>
    </row>
    <row r="1899" spans="1:8" ht="14.25" customHeight="1" x14ac:dyDescent="0.3">
      <c r="A1899" s="4" t="s">
        <v>160</v>
      </c>
      <c r="B1899" s="4" t="s">
        <v>161</v>
      </c>
      <c r="C1899" s="5">
        <v>130</v>
      </c>
      <c r="D1899" s="3" t="s">
        <v>12</v>
      </c>
      <c r="E1899" s="3">
        <v>6</v>
      </c>
      <c r="F1899" s="3">
        <v>1</v>
      </c>
      <c r="G1899" s="3">
        <f t="shared" ref="G1899:H1899" si="1863">(E1899/200)*100</f>
        <v>3</v>
      </c>
      <c r="H1899" s="3">
        <f t="shared" si="1863"/>
        <v>0.5</v>
      </c>
    </row>
    <row r="1900" spans="1:8" ht="14.25" customHeight="1" x14ac:dyDescent="0.3">
      <c r="A1900" s="4" t="s">
        <v>160</v>
      </c>
      <c r="B1900" s="4" t="s">
        <v>161</v>
      </c>
      <c r="C1900" s="5">
        <v>135</v>
      </c>
      <c r="D1900" s="3" t="s">
        <v>12</v>
      </c>
      <c r="E1900" s="3">
        <v>10</v>
      </c>
      <c r="F1900" s="3">
        <v>0</v>
      </c>
      <c r="G1900" s="3">
        <f t="shared" ref="G1900:H1900" si="1864">(E1900/200)*100</f>
        <v>5</v>
      </c>
      <c r="H1900" s="3">
        <f t="shared" si="1864"/>
        <v>0</v>
      </c>
    </row>
    <row r="1901" spans="1:8" ht="14.25" customHeight="1" x14ac:dyDescent="0.3">
      <c r="A1901" s="4" t="s">
        <v>160</v>
      </c>
      <c r="B1901" s="4" t="s">
        <v>161</v>
      </c>
      <c r="C1901" s="5">
        <v>140</v>
      </c>
      <c r="D1901" s="3" t="s">
        <v>12</v>
      </c>
      <c r="E1901" s="3">
        <v>7</v>
      </c>
      <c r="F1901" s="3">
        <v>0</v>
      </c>
      <c r="G1901" s="3">
        <f t="shared" ref="G1901:H1901" si="1865">(E1901/200)*100</f>
        <v>3.5000000000000004</v>
      </c>
      <c r="H1901" s="3">
        <f t="shared" si="1865"/>
        <v>0</v>
      </c>
    </row>
    <row r="1902" spans="1:8" ht="14.25" customHeight="1" x14ac:dyDescent="0.3">
      <c r="A1902" s="4" t="s">
        <v>160</v>
      </c>
      <c r="B1902" s="4" t="s">
        <v>161</v>
      </c>
      <c r="C1902" s="5">
        <v>145</v>
      </c>
      <c r="D1902" s="3" t="s">
        <v>12</v>
      </c>
      <c r="E1902" s="3">
        <v>3</v>
      </c>
      <c r="F1902" s="3">
        <v>0</v>
      </c>
      <c r="G1902" s="3">
        <f t="shared" ref="G1902:H1902" si="1866">(E1902/200)*100</f>
        <v>1.5</v>
      </c>
      <c r="H1902" s="3">
        <f t="shared" si="1866"/>
        <v>0</v>
      </c>
    </row>
    <row r="1903" spans="1:8" ht="14.25" customHeight="1" x14ac:dyDescent="0.3">
      <c r="A1903" s="4" t="s">
        <v>160</v>
      </c>
      <c r="B1903" s="4" t="s">
        <v>161</v>
      </c>
      <c r="C1903" s="5">
        <v>150</v>
      </c>
      <c r="D1903" s="3" t="s">
        <v>12</v>
      </c>
      <c r="E1903" s="3">
        <v>0</v>
      </c>
      <c r="F1903" s="3">
        <v>0</v>
      </c>
      <c r="G1903" s="3">
        <f t="shared" ref="G1903:H1903" si="1867">(E1903/200)*100</f>
        <v>0</v>
      </c>
      <c r="H1903" s="3">
        <f t="shared" si="1867"/>
        <v>0</v>
      </c>
    </row>
    <row r="1904" spans="1:8" ht="14.25" customHeight="1" x14ac:dyDescent="0.3">
      <c r="A1904" s="4" t="s">
        <v>160</v>
      </c>
      <c r="B1904" s="4" t="s">
        <v>161</v>
      </c>
      <c r="C1904" s="5">
        <v>155</v>
      </c>
      <c r="D1904" s="3" t="s">
        <v>12</v>
      </c>
      <c r="E1904" s="3">
        <v>4</v>
      </c>
      <c r="F1904" s="3">
        <v>0</v>
      </c>
      <c r="G1904" s="3">
        <f t="shared" ref="G1904:H1904" si="1868">(E1904/200)*100</f>
        <v>2</v>
      </c>
      <c r="H1904" s="3">
        <f t="shared" si="1868"/>
        <v>0</v>
      </c>
    </row>
    <row r="1905" spans="1:8" ht="14.25" customHeight="1" x14ac:dyDescent="0.3">
      <c r="A1905" s="4" t="s">
        <v>160</v>
      </c>
      <c r="B1905" s="4" t="s">
        <v>161</v>
      </c>
      <c r="C1905" s="5">
        <v>160</v>
      </c>
      <c r="D1905" s="3" t="s">
        <v>12</v>
      </c>
      <c r="E1905" s="3">
        <v>5</v>
      </c>
      <c r="F1905" s="3">
        <v>0</v>
      </c>
      <c r="G1905" s="3">
        <f t="shared" ref="G1905:H1905" si="1869">(E1905/200)*100</f>
        <v>2.5</v>
      </c>
      <c r="H1905" s="3">
        <f t="shared" si="1869"/>
        <v>0</v>
      </c>
    </row>
    <row r="1906" spans="1:8" ht="14.25" customHeight="1" x14ac:dyDescent="0.3">
      <c r="A1906" s="4" t="s">
        <v>160</v>
      </c>
      <c r="B1906" s="4" t="s">
        <v>161</v>
      </c>
      <c r="C1906" s="5">
        <v>165</v>
      </c>
      <c r="D1906" s="3" t="s">
        <v>12</v>
      </c>
      <c r="E1906" s="3">
        <v>1</v>
      </c>
      <c r="F1906" s="3">
        <v>0</v>
      </c>
      <c r="G1906" s="3">
        <f t="shared" ref="G1906:H1906" si="1870">(E1906/200)*100</f>
        <v>0.5</v>
      </c>
      <c r="H1906" s="3">
        <f t="shared" si="1870"/>
        <v>0</v>
      </c>
    </row>
    <row r="1907" spans="1:8" ht="14.25" customHeight="1" x14ac:dyDescent="0.3">
      <c r="A1907" s="4" t="s">
        <v>160</v>
      </c>
      <c r="B1907" s="4" t="s">
        <v>161</v>
      </c>
      <c r="C1907" s="5">
        <v>170</v>
      </c>
      <c r="D1907" s="3" t="s">
        <v>12</v>
      </c>
      <c r="E1907" s="3">
        <v>0</v>
      </c>
      <c r="F1907" s="3">
        <v>0</v>
      </c>
      <c r="G1907" s="3">
        <f t="shared" ref="G1907:H1907" si="1871">(E1907/200)*100</f>
        <v>0</v>
      </c>
      <c r="H1907" s="3">
        <f t="shared" si="1871"/>
        <v>0</v>
      </c>
    </row>
    <row r="1908" spans="1:8" ht="14.25" customHeight="1" x14ac:dyDescent="0.3">
      <c r="A1908" s="4" t="s">
        <v>160</v>
      </c>
      <c r="B1908" s="4" t="s">
        <v>161</v>
      </c>
      <c r="C1908" s="5">
        <v>175</v>
      </c>
      <c r="D1908" s="3" t="s">
        <v>12</v>
      </c>
      <c r="E1908" s="3">
        <v>0</v>
      </c>
      <c r="F1908" s="3">
        <v>0</v>
      </c>
      <c r="G1908" s="3">
        <f t="shared" ref="G1908:H1908" si="1872">(E1908/200)*100</f>
        <v>0</v>
      </c>
      <c r="H1908" s="3">
        <f t="shared" si="1872"/>
        <v>0</v>
      </c>
    </row>
    <row r="1909" spans="1:8" ht="14.25" customHeight="1" x14ac:dyDescent="0.3">
      <c r="A1909" s="4" t="s">
        <v>160</v>
      </c>
      <c r="B1909" s="4" t="s">
        <v>161</v>
      </c>
      <c r="C1909" s="5" t="s">
        <v>14</v>
      </c>
      <c r="D1909" s="3" t="s">
        <v>12</v>
      </c>
      <c r="E1909" s="3">
        <v>0</v>
      </c>
      <c r="F1909" s="3">
        <v>0</v>
      </c>
      <c r="G1909" s="3">
        <f t="shared" ref="G1909:H1909" si="1873">(E1909/200)*100</f>
        <v>0</v>
      </c>
      <c r="H1909" s="3">
        <f t="shared" si="1873"/>
        <v>0</v>
      </c>
    </row>
    <row r="1910" spans="1:8" ht="14.25" customHeight="1" x14ac:dyDescent="0.3">
      <c r="A1910" s="4" t="s">
        <v>162</v>
      </c>
      <c r="B1910" s="4" t="s">
        <v>163</v>
      </c>
      <c r="C1910" s="5">
        <v>5</v>
      </c>
      <c r="D1910" s="3" t="s">
        <v>10</v>
      </c>
      <c r="E1910" s="3">
        <v>0</v>
      </c>
      <c r="F1910" s="3">
        <v>0</v>
      </c>
      <c r="G1910" s="3">
        <f t="shared" ref="G1910:H1910" si="1874">(E1910/254)*100</f>
        <v>0</v>
      </c>
      <c r="H1910" s="3">
        <f t="shared" si="1874"/>
        <v>0</v>
      </c>
    </row>
    <row r="1911" spans="1:8" ht="14.25" customHeight="1" x14ac:dyDescent="0.3">
      <c r="A1911" s="4" t="s">
        <v>162</v>
      </c>
      <c r="B1911" s="4" t="s">
        <v>163</v>
      </c>
      <c r="C1911" s="5">
        <v>10</v>
      </c>
      <c r="D1911" s="3" t="s">
        <v>10</v>
      </c>
      <c r="E1911" s="3">
        <v>0</v>
      </c>
      <c r="F1911" s="3">
        <v>0</v>
      </c>
      <c r="G1911" s="3">
        <f t="shared" ref="G1911:H1911" si="1875">(E1911/254)*100</f>
        <v>0</v>
      </c>
      <c r="H1911" s="3">
        <f t="shared" si="1875"/>
        <v>0</v>
      </c>
    </row>
    <row r="1912" spans="1:8" ht="14.25" customHeight="1" x14ac:dyDescent="0.3">
      <c r="A1912" s="4" t="s">
        <v>162</v>
      </c>
      <c r="B1912" s="4" t="s">
        <v>163</v>
      </c>
      <c r="C1912" s="5">
        <v>15</v>
      </c>
      <c r="D1912" s="3" t="s">
        <v>10</v>
      </c>
      <c r="E1912" s="3">
        <v>3</v>
      </c>
      <c r="F1912" s="3">
        <v>0</v>
      </c>
      <c r="G1912" s="3">
        <f t="shared" ref="G1912:H1912" si="1876">(E1912/254)*100</f>
        <v>1.1811023622047243</v>
      </c>
      <c r="H1912" s="3">
        <f t="shared" si="1876"/>
        <v>0</v>
      </c>
    </row>
    <row r="1913" spans="1:8" ht="14.25" customHeight="1" x14ac:dyDescent="0.3">
      <c r="A1913" s="4" t="s">
        <v>162</v>
      </c>
      <c r="B1913" s="4" t="s">
        <v>163</v>
      </c>
      <c r="C1913" s="5">
        <v>20</v>
      </c>
      <c r="D1913" s="3" t="s">
        <v>10</v>
      </c>
      <c r="E1913" s="3">
        <v>4</v>
      </c>
      <c r="F1913" s="3">
        <v>0</v>
      </c>
      <c r="G1913" s="3">
        <f t="shared" ref="G1913:H1913" si="1877">(E1913/254)*100</f>
        <v>1.5748031496062991</v>
      </c>
      <c r="H1913" s="3">
        <f t="shared" si="1877"/>
        <v>0</v>
      </c>
    </row>
    <row r="1914" spans="1:8" ht="14.25" customHeight="1" x14ac:dyDescent="0.3">
      <c r="A1914" s="4" t="s">
        <v>162</v>
      </c>
      <c r="B1914" s="4" t="s">
        <v>163</v>
      </c>
      <c r="C1914" s="5">
        <v>25</v>
      </c>
      <c r="D1914" s="3" t="s">
        <v>10</v>
      </c>
      <c r="E1914" s="3">
        <v>22</v>
      </c>
      <c r="F1914" s="3">
        <v>0</v>
      </c>
      <c r="G1914" s="3">
        <f t="shared" ref="G1914:H1914" si="1878">(E1914/254)*100</f>
        <v>8.6614173228346463</v>
      </c>
      <c r="H1914" s="3">
        <f t="shared" si="1878"/>
        <v>0</v>
      </c>
    </row>
    <row r="1915" spans="1:8" ht="14.25" customHeight="1" x14ac:dyDescent="0.3">
      <c r="A1915" s="4" t="s">
        <v>162</v>
      </c>
      <c r="B1915" s="4" t="s">
        <v>163</v>
      </c>
      <c r="C1915" s="5">
        <v>30</v>
      </c>
      <c r="D1915" s="3" t="s">
        <v>10</v>
      </c>
      <c r="E1915" s="3">
        <v>24</v>
      </c>
      <c r="F1915" s="3">
        <v>0</v>
      </c>
      <c r="G1915" s="3">
        <f t="shared" ref="G1915:H1915" si="1879">(E1915/254)*100</f>
        <v>9.4488188976377945</v>
      </c>
      <c r="H1915" s="3">
        <f t="shared" si="1879"/>
        <v>0</v>
      </c>
    </row>
    <row r="1916" spans="1:8" ht="14.25" customHeight="1" x14ac:dyDescent="0.3">
      <c r="A1916" s="4" t="s">
        <v>162</v>
      </c>
      <c r="B1916" s="4" t="s">
        <v>163</v>
      </c>
      <c r="C1916" s="5">
        <v>35</v>
      </c>
      <c r="D1916" s="3" t="s">
        <v>10</v>
      </c>
      <c r="E1916" s="3">
        <v>23</v>
      </c>
      <c r="F1916" s="3">
        <v>0</v>
      </c>
      <c r="G1916" s="3">
        <f t="shared" ref="G1916:H1916" si="1880">(E1916/254)*100</f>
        <v>9.0551181102362204</v>
      </c>
      <c r="H1916" s="3">
        <f t="shared" si="1880"/>
        <v>0</v>
      </c>
    </row>
    <row r="1917" spans="1:8" ht="14.25" customHeight="1" x14ac:dyDescent="0.3">
      <c r="A1917" s="4" t="s">
        <v>162</v>
      </c>
      <c r="B1917" s="4" t="s">
        <v>163</v>
      </c>
      <c r="C1917" s="5">
        <v>40</v>
      </c>
      <c r="D1917" s="3" t="s">
        <v>11</v>
      </c>
      <c r="E1917" s="3">
        <v>6</v>
      </c>
      <c r="F1917" s="3">
        <v>0</v>
      </c>
      <c r="G1917" s="3">
        <f t="shared" ref="G1917:H1917" si="1881">(E1917/254)*100</f>
        <v>2.3622047244094486</v>
      </c>
      <c r="H1917" s="3">
        <f t="shared" si="1881"/>
        <v>0</v>
      </c>
    </row>
    <row r="1918" spans="1:8" ht="14.25" customHeight="1" x14ac:dyDescent="0.3">
      <c r="A1918" s="4" t="s">
        <v>162</v>
      </c>
      <c r="B1918" s="4" t="s">
        <v>163</v>
      </c>
      <c r="C1918" s="5">
        <v>45</v>
      </c>
      <c r="D1918" s="3" t="s">
        <v>11</v>
      </c>
      <c r="E1918" s="3">
        <v>4</v>
      </c>
      <c r="F1918" s="3">
        <v>0</v>
      </c>
      <c r="G1918" s="3">
        <f t="shared" ref="G1918:H1918" si="1882">(E1918/254)*100</f>
        <v>1.5748031496062991</v>
      </c>
      <c r="H1918" s="3">
        <f t="shared" si="1882"/>
        <v>0</v>
      </c>
    </row>
    <row r="1919" spans="1:8" ht="14.25" customHeight="1" x14ac:dyDescent="0.3">
      <c r="A1919" s="4" t="s">
        <v>162</v>
      </c>
      <c r="B1919" s="4" t="s">
        <v>163</v>
      </c>
      <c r="C1919" s="5">
        <v>50</v>
      </c>
      <c r="D1919" s="3" t="s">
        <v>11</v>
      </c>
      <c r="E1919" s="3">
        <v>3</v>
      </c>
      <c r="F1919" s="3">
        <v>0</v>
      </c>
      <c r="G1919" s="3">
        <f t="shared" ref="G1919:H1919" si="1883">(E1919/254)*100</f>
        <v>1.1811023622047243</v>
      </c>
      <c r="H1919" s="3">
        <f t="shared" si="1883"/>
        <v>0</v>
      </c>
    </row>
    <row r="1920" spans="1:8" ht="14.25" customHeight="1" x14ac:dyDescent="0.3">
      <c r="A1920" s="4" t="s">
        <v>162</v>
      </c>
      <c r="B1920" s="4" t="s">
        <v>163</v>
      </c>
      <c r="C1920" s="5">
        <v>55</v>
      </c>
      <c r="D1920" s="3" t="s">
        <v>11</v>
      </c>
      <c r="E1920" s="3">
        <v>2</v>
      </c>
      <c r="F1920" s="3">
        <v>0</v>
      </c>
      <c r="G1920" s="3">
        <f t="shared" ref="G1920:H1920" si="1884">(E1920/254)*100</f>
        <v>0.78740157480314954</v>
      </c>
      <c r="H1920" s="3">
        <f t="shared" si="1884"/>
        <v>0</v>
      </c>
    </row>
    <row r="1921" spans="1:8" ht="14.25" customHeight="1" x14ac:dyDescent="0.3">
      <c r="A1921" s="4" t="s">
        <v>162</v>
      </c>
      <c r="B1921" s="4" t="s">
        <v>163</v>
      </c>
      <c r="C1921" s="5">
        <v>60</v>
      </c>
      <c r="D1921" s="3" t="s">
        <v>11</v>
      </c>
      <c r="E1921" s="3">
        <v>2</v>
      </c>
      <c r="F1921" s="3">
        <v>0</v>
      </c>
      <c r="G1921" s="3">
        <f t="shared" ref="G1921:H1921" si="1885">(E1921/254)*100</f>
        <v>0.78740157480314954</v>
      </c>
      <c r="H1921" s="3">
        <f t="shared" si="1885"/>
        <v>0</v>
      </c>
    </row>
    <row r="1922" spans="1:8" ht="14.25" customHeight="1" x14ac:dyDescent="0.3">
      <c r="A1922" s="4" t="s">
        <v>162</v>
      </c>
      <c r="B1922" s="4" t="s">
        <v>163</v>
      </c>
      <c r="C1922" s="5">
        <v>65</v>
      </c>
      <c r="D1922" s="3" t="s">
        <v>11</v>
      </c>
      <c r="E1922" s="3">
        <v>3</v>
      </c>
      <c r="F1922" s="3">
        <v>0</v>
      </c>
      <c r="G1922" s="3">
        <f t="shared" ref="G1922:H1922" si="1886">(E1922/254)*100</f>
        <v>1.1811023622047243</v>
      </c>
      <c r="H1922" s="3">
        <f t="shared" si="1886"/>
        <v>0</v>
      </c>
    </row>
    <row r="1923" spans="1:8" ht="14.25" customHeight="1" x14ac:dyDescent="0.3">
      <c r="A1923" s="4" t="s">
        <v>162</v>
      </c>
      <c r="B1923" s="4" t="s">
        <v>163</v>
      </c>
      <c r="C1923" s="5">
        <v>70</v>
      </c>
      <c r="D1923" s="3" t="s">
        <v>11</v>
      </c>
      <c r="E1923" s="3">
        <v>1</v>
      </c>
      <c r="F1923" s="3">
        <v>0</v>
      </c>
      <c r="G1923" s="3">
        <f t="shared" ref="G1923:H1923" si="1887">(E1923/254)*100</f>
        <v>0.39370078740157477</v>
      </c>
      <c r="H1923" s="3">
        <f t="shared" si="1887"/>
        <v>0</v>
      </c>
    </row>
    <row r="1924" spans="1:8" ht="14.25" customHeight="1" x14ac:dyDescent="0.3">
      <c r="A1924" s="4" t="s">
        <v>162</v>
      </c>
      <c r="B1924" s="4" t="s">
        <v>163</v>
      </c>
      <c r="C1924" s="5">
        <v>75</v>
      </c>
      <c r="D1924" s="3" t="s">
        <v>11</v>
      </c>
      <c r="E1924" s="3">
        <v>0</v>
      </c>
      <c r="F1924" s="3">
        <v>1</v>
      </c>
      <c r="G1924" s="3">
        <f t="shared" ref="G1924:H1924" si="1888">(E1924/254)*100</f>
        <v>0</v>
      </c>
      <c r="H1924" s="3">
        <f t="shared" si="1888"/>
        <v>0.39370078740157477</v>
      </c>
    </row>
    <row r="1925" spans="1:8" ht="14.25" customHeight="1" x14ac:dyDescent="0.3">
      <c r="A1925" s="4" t="s">
        <v>162</v>
      </c>
      <c r="B1925" s="4" t="s">
        <v>163</v>
      </c>
      <c r="C1925" s="5">
        <v>80</v>
      </c>
      <c r="D1925" s="3" t="s">
        <v>12</v>
      </c>
      <c r="E1925" s="3">
        <v>4</v>
      </c>
      <c r="F1925" s="3">
        <v>0</v>
      </c>
      <c r="G1925" s="3">
        <f t="shared" ref="G1925:H1925" si="1889">(E1925/254)*100</f>
        <v>1.5748031496062991</v>
      </c>
      <c r="H1925" s="3">
        <f t="shared" si="1889"/>
        <v>0</v>
      </c>
    </row>
    <row r="1926" spans="1:8" ht="14.25" customHeight="1" x14ac:dyDescent="0.3">
      <c r="A1926" s="4" t="s">
        <v>162</v>
      </c>
      <c r="B1926" s="4" t="s">
        <v>163</v>
      </c>
      <c r="C1926" s="5">
        <v>85</v>
      </c>
      <c r="D1926" s="3" t="s">
        <v>12</v>
      </c>
      <c r="E1926" s="3">
        <v>5</v>
      </c>
      <c r="F1926" s="3">
        <v>0</v>
      </c>
      <c r="G1926" s="3">
        <f t="shared" ref="G1926:H1926" si="1890">(E1926/254)*100</f>
        <v>1.9685039370078741</v>
      </c>
      <c r="H1926" s="3">
        <f t="shared" si="1890"/>
        <v>0</v>
      </c>
    </row>
    <row r="1927" spans="1:8" ht="14.25" customHeight="1" x14ac:dyDescent="0.3">
      <c r="A1927" s="4" t="s">
        <v>162</v>
      </c>
      <c r="B1927" s="4" t="s">
        <v>163</v>
      </c>
      <c r="C1927" s="5">
        <v>90</v>
      </c>
      <c r="D1927" s="3" t="s">
        <v>12</v>
      </c>
      <c r="E1927" s="3">
        <v>8</v>
      </c>
      <c r="F1927" s="3">
        <v>1</v>
      </c>
      <c r="G1927" s="3">
        <f t="shared" ref="G1927:H1927" si="1891">(E1927/254)*100</f>
        <v>3.1496062992125982</v>
      </c>
      <c r="H1927" s="3">
        <f t="shared" si="1891"/>
        <v>0.39370078740157477</v>
      </c>
    </row>
    <row r="1928" spans="1:8" ht="14.25" customHeight="1" x14ac:dyDescent="0.3">
      <c r="A1928" s="4" t="s">
        <v>162</v>
      </c>
      <c r="B1928" s="4" t="s">
        <v>163</v>
      </c>
      <c r="C1928" s="5">
        <v>95</v>
      </c>
      <c r="D1928" s="3" t="s">
        <v>12</v>
      </c>
      <c r="E1928" s="3">
        <v>11</v>
      </c>
      <c r="F1928" s="3">
        <v>1</v>
      </c>
      <c r="G1928" s="3">
        <f t="shared" ref="G1928:H1928" si="1892">(E1928/254)*100</f>
        <v>4.3307086614173231</v>
      </c>
      <c r="H1928" s="3">
        <f t="shared" si="1892"/>
        <v>0.39370078740157477</v>
      </c>
    </row>
    <row r="1929" spans="1:8" ht="14.25" customHeight="1" x14ac:dyDescent="0.3">
      <c r="A1929" s="4" t="s">
        <v>162</v>
      </c>
      <c r="B1929" s="4" t="s">
        <v>163</v>
      </c>
      <c r="C1929" s="5">
        <v>100</v>
      </c>
      <c r="D1929" s="3" t="s">
        <v>12</v>
      </c>
      <c r="E1929" s="3">
        <v>14</v>
      </c>
      <c r="F1929" s="3">
        <v>0</v>
      </c>
      <c r="G1929" s="3">
        <f t="shared" ref="G1929:H1929" si="1893">(E1929/254)*100</f>
        <v>5.5118110236220472</v>
      </c>
      <c r="H1929" s="3">
        <f t="shared" si="1893"/>
        <v>0</v>
      </c>
    </row>
    <row r="1930" spans="1:8" ht="14.25" customHeight="1" x14ac:dyDescent="0.3">
      <c r="A1930" s="4" t="s">
        <v>162</v>
      </c>
      <c r="B1930" s="4" t="s">
        <v>163</v>
      </c>
      <c r="C1930" s="5">
        <v>105</v>
      </c>
      <c r="D1930" s="3" t="s">
        <v>12</v>
      </c>
      <c r="E1930" s="3">
        <v>18</v>
      </c>
      <c r="F1930" s="3">
        <v>1</v>
      </c>
      <c r="G1930" s="3">
        <f t="shared" ref="G1930:H1930" si="1894">(E1930/254)*100</f>
        <v>7.0866141732283463</v>
      </c>
      <c r="H1930" s="3">
        <f t="shared" si="1894"/>
        <v>0.39370078740157477</v>
      </c>
    </row>
    <row r="1931" spans="1:8" ht="14.25" customHeight="1" x14ac:dyDescent="0.3">
      <c r="A1931" s="4" t="s">
        <v>162</v>
      </c>
      <c r="B1931" s="4" t="s">
        <v>163</v>
      </c>
      <c r="C1931" s="5">
        <v>110</v>
      </c>
      <c r="D1931" s="3" t="s">
        <v>12</v>
      </c>
      <c r="E1931" s="3">
        <v>17</v>
      </c>
      <c r="F1931" s="3">
        <v>2</v>
      </c>
      <c r="G1931" s="3">
        <f t="shared" ref="G1931:H1931" si="1895">(E1931/254)*100</f>
        <v>6.6929133858267722</v>
      </c>
      <c r="H1931" s="3">
        <f t="shared" si="1895"/>
        <v>0.78740157480314954</v>
      </c>
    </row>
    <row r="1932" spans="1:8" ht="14.25" customHeight="1" x14ac:dyDescent="0.3">
      <c r="A1932" s="4" t="s">
        <v>162</v>
      </c>
      <c r="B1932" s="4" t="s">
        <v>163</v>
      </c>
      <c r="C1932" s="5">
        <v>115</v>
      </c>
      <c r="D1932" s="3" t="s">
        <v>12</v>
      </c>
      <c r="E1932" s="3">
        <v>15</v>
      </c>
      <c r="F1932" s="3">
        <v>1</v>
      </c>
      <c r="G1932" s="3">
        <f t="shared" ref="G1932:H1932" si="1896">(E1932/254)*100</f>
        <v>5.9055118110236222</v>
      </c>
      <c r="H1932" s="3">
        <f t="shared" si="1896"/>
        <v>0.39370078740157477</v>
      </c>
    </row>
    <row r="1933" spans="1:8" ht="14.25" customHeight="1" x14ac:dyDescent="0.3">
      <c r="A1933" s="4" t="s">
        <v>162</v>
      </c>
      <c r="B1933" s="4" t="s">
        <v>163</v>
      </c>
      <c r="C1933" s="5">
        <v>120</v>
      </c>
      <c r="D1933" s="3" t="s">
        <v>12</v>
      </c>
      <c r="E1933" s="3">
        <v>23</v>
      </c>
      <c r="F1933" s="3">
        <v>0</v>
      </c>
      <c r="G1933" s="3">
        <f t="shared" ref="G1933:H1933" si="1897">(E1933/254)*100</f>
        <v>9.0551181102362204</v>
      </c>
      <c r="H1933" s="3">
        <f t="shared" si="1897"/>
        <v>0</v>
      </c>
    </row>
    <row r="1934" spans="1:8" ht="14.25" customHeight="1" x14ac:dyDescent="0.3">
      <c r="A1934" s="4" t="s">
        <v>162</v>
      </c>
      <c r="B1934" s="4" t="s">
        <v>163</v>
      </c>
      <c r="C1934" s="5">
        <v>125</v>
      </c>
      <c r="D1934" s="3" t="s">
        <v>12</v>
      </c>
      <c r="E1934" s="3">
        <v>10</v>
      </c>
      <c r="F1934" s="3">
        <v>0</v>
      </c>
      <c r="G1934" s="3">
        <f t="shared" ref="G1934:H1934" si="1898">(E1934/254)*100</f>
        <v>3.9370078740157481</v>
      </c>
      <c r="H1934" s="3">
        <f t="shared" si="1898"/>
        <v>0</v>
      </c>
    </row>
    <row r="1935" spans="1:8" ht="14.25" customHeight="1" x14ac:dyDescent="0.3">
      <c r="A1935" s="4" t="s">
        <v>162</v>
      </c>
      <c r="B1935" s="4" t="s">
        <v>163</v>
      </c>
      <c r="C1935" s="5">
        <v>130</v>
      </c>
      <c r="D1935" s="3" t="s">
        <v>12</v>
      </c>
      <c r="E1935" s="3">
        <v>8</v>
      </c>
      <c r="F1935" s="3">
        <v>0</v>
      </c>
      <c r="G1935" s="3">
        <f t="shared" ref="G1935:H1935" si="1899">(E1935/254)*100</f>
        <v>3.1496062992125982</v>
      </c>
      <c r="H1935" s="3">
        <f t="shared" si="1899"/>
        <v>0</v>
      </c>
    </row>
    <row r="1936" spans="1:8" ht="14.25" customHeight="1" x14ac:dyDescent="0.3">
      <c r="A1936" s="4" t="s">
        <v>162</v>
      </c>
      <c r="B1936" s="4" t="s">
        <v>163</v>
      </c>
      <c r="C1936" s="5">
        <v>135</v>
      </c>
      <c r="D1936" s="3" t="s">
        <v>12</v>
      </c>
      <c r="E1936" s="3">
        <v>6</v>
      </c>
      <c r="F1936" s="3">
        <v>0</v>
      </c>
      <c r="G1936" s="3">
        <f t="shared" ref="G1936:H1936" si="1900">(E1936/254)*100</f>
        <v>2.3622047244094486</v>
      </c>
      <c r="H1936" s="3">
        <f t="shared" si="1900"/>
        <v>0</v>
      </c>
    </row>
    <row r="1937" spans="1:8" ht="14.25" customHeight="1" x14ac:dyDescent="0.3">
      <c r="A1937" s="4" t="s">
        <v>162</v>
      </c>
      <c r="B1937" s="4" t="s">
        <v>163</v>
      </c>
      <c r="C1937" s="5">
        <v>140</v>
      </c>
      <c r="D1937" s="3" t="s">
        <v>12</v>
      </c>
      <c r="E1937" s="3">
        <v>2</v>
      </c>
      <c r="F1937" s="3">
        <v>2</v>
      </c>
      <c r="G1937" s="3">
        <f t="shared" ref="G1937:H1937" si="1901">(E1937/254)*100</f>
        <v>0.78740157480314954</v>
      </c>
      <c r="H1937" s="3">
        <f t="shared" si="1901"/>
        <v>0.78740157480314954</v>
      </c>
    </row>
    <row r="1938" spans="1:8" ht="14.25" customHeight="1" x14ac:dyDescent="0.3">
      <c r="A1938" s="4" t="s">
        <v>162</v>
      </c>
      <c r="B1938" s="4" t="s">
        <v>163</v>
      </c>
      <c r="C1938" s="5">
        <v>145</v>
      </c>
      <c r="D1938" s="3" t="s">
        <v>12</v>
      </c>
      <c r="E1938" s="3">
        <v>4</v>
      </c>
      <c r="F1938" s="3">
        <v>0</v>
      </c>
      <c r="G1938" s="3">
        <f t="shared" ref="G1938:H1938" si="1902">(E1938/254)*100</f>
        <v>1.5748031496062991</v>
      </c>
      <c r="H1938" s="3">
        <f t="shared" si="1902"/>
        <v>0</v>
      </c>
    </row>
    <row r="1939" spans="1:8" ht="14.25" customHeight="1" x14ac:dyDescent="0.3">
      <c r="A1939" s="4" t="s">
        <v>162</v>
      </c>
      <c r="B1939" s="4" t="s">
        <v>163</v>
      </c>
      <c r="C1939" s="5">
        <v>150</v>
      </c>
      <c r="D1939" s="3" t="s">
        <v>12</v>
      </c>
      <c r="E1939" s="3">
        <v>1</v>
      </c>
      <c r="F1939" s="3">
        <v>0</v>
      </c>
      <c r="G1939" s="3">
        <f t="shared" ref="G1939:H1939" si="1903">(E1939/254)*100</f>
        <v>0.39370078740157477</v>
      </c>
      <c r="H1939" s="3">
        <f t="shared" si="1903"/>
        <v>0</v>
      </c>
    </row>
    <row r="1940" spans="1:8" ht="14.25" customHeight="1" x14ac:dyDescent="0.3">
      <c r="A1940" s="4" t="s">
        <v>162</v>
      </c>
      <c r="B1940" s="4" t="s">
        <v>163</v>
      </c>
      <c r="C1940" s="5">
        <v>155</v>
      </c>
      <c r="D1940" s="3" t="s">
        <v>12</v>
      </c>
      <c r="E1940" s="3">
        <v>0</v>
      </c>
      <c r="F1940" s="3">
        <v>0</v>
      </c>
      <c r="G1940" s="3">
        <f t="shared" ref="G1940:H1940" si="1904">(E1940/254)*100</f>
        <v>0</v>
      </c>
      <c r="H1940" s="3">
        <f t="shared" si="1904"/>
        <v>0</v>
      </c>
    </row>
    <row r="1941" spans="1:8" ht="14.25" customHeight="1" x14ac:dyDescent="0.3">
      <c r="A1941" s="4" t="s">
        <v>162</v>
      </c>
      <c r="B1941" s="4" t="s">
        <v>163</v>
      </c>
      <c r="C1941" s="5">
        <v>160</v>
      </c>
      <c r="D1941" s="3" t="s">
        <v>12</v>
      </c>
      <c r="E1941" s="3">
        <v>0</v>
      </c>
      <c r="F1941" s="3">
        <v>0</v>
      </c>
      <c r="G1941" s="3">
        <f t="shared" ref="G1941:H1941" si="1905">(E1941/254)*100</f>
        <v>0</v>
      </c>
      <c r="H1941" s="3">
        <f t="shared" si="1905"/>
        <v>0</v>
      </c>
    </row>
    <row r="1942" spans="1:8" ht="14.25" customHeight="1" x14ac:dyDescent="0.3">
      <c r="A1942" s="4" t="s">
        <v>162</v>
      </c>
      <c r="B1942" s="4" t="s">
        <v>163</v>
      </c>
      <c r="C1942" s="5">
        <v>165</v>
      </c>
      <c r="D1942" s="3" t="s">
        <v>12</v>
      </c>
      <c r="E1942" s="3">
        <v>0</v>
      </c>
      <c r="F1942" s="3">
        <v>0</v>
      </c>
      <c r="G1942" s="3">
        <f t="shared" ref="G1942:H1942" si="1906">(E1942/254)*100</f>
        <v>0</v>
      </c>
      <c r="H1942" s="3">
        <f t="shared" si="1906"/>
        <v>0</v>
      </c>
    </row>
    <row r="1943" spans="1:8" ht="14.25" customHeight="1" x14ac:dyDescent="0.3">
      <c r="A1943" s="4" t="s">
        <v>162</v>
      </c>
      <c r="B1943" s="4" t="s">
        <v>163</v>
      </c>
      <c r="C1943" s="5">
        <v>170</v>
      </c>
      <c r="D1943" s="3" t="s">
        <v>12</v>
      </c>
      <c r="E1943" s="3">
        <v>0</v>
      </c>
      <c r="F1943" s="3">
        <v>1</v>
      </c>
      <c r="G1943" s="3">
        <f t="shared" ref="G1943:H1943" si="1907">(E1943/254)*100</f>
        <v>0</v>
      </c>
      <c r="H1943" s="3">
        <f t="shared" si="1907"/>
        <v>0.39370078740157477</v>
      </c>
    </row>
    <row r="1944" spans="1:8" ht="14.25" customHeight="1" x14ac:dyDescent="0.3">
      <c r="A1944" s="4" t="s">
        <v>162</v>
      </c>
      <c r="B1944" s="4" t="s">
        <v>163</v>
      </c>
      <c r="C1944" s="5">
        <v>175</v>
      </c>
      <c r="D1944" s="3" t="s">
        <v>12</v>
      </c>
      <c r="E1944" s="3">
        <v>0</v>
      </c>
      <c r="F1944" s="3">
        <v>0</v>
      </c>
      <c r="G1944" s="3">
        <f t="shared" ref="G1944:H1944" si="1908">(E1944/254)*100</f>
        <v>0</v>
      </c>
      <c r="H1944" s="3">
        <f t="shared" si="1908"/>
        <v>0</v>
      </c>
    </row>
    <row r="1945" spans="1:8" ht="14.25" customHeight="1" x14ac:dyDescent="0.3">
      <c r="A1945" s="4" t="s">
        <v>162</v>
      </c>
      <c r="B1945" s="4" t="s">
        <v>163</v>
      </c>
      <c r="C1945" s="5" t="s">
        <v>14</v>
      </c>
      <c r="D1945" s="3" t="s">
        <v>12</v>
      </c>
      <c r="E1945" s="3">
        <v>1</v>
      </c>
      <c r="F1945" s="3">
        <v>0</v>
      </c>
      <c r="G1945" s="3">
        <f t="shared" ref="G1945:H1945" si="1909">(E1945/254)*100</f>
        <v>0.39370078740157477</v>
      </c>
      <c r="H1945" s="3">
        <f t="shared" si="1909"/>
        <v>0</v>
      </c>
    </row>
    <row r="1946" spans="1:8" ht="14.25" customHeight="1" x14ac:dyDescent="0.3">
      <c r="A1946" s="4" t="s">
        <v>164</v>
      </c>
      <c r="B1946" s="4" t="s">
        <v>165</v>
      </c>
      <c r="C1946" s="5">
        <v>5</v>
      </c>
      <c r="D1946" s="3" t="s">
        <v>10</v>
      </c>
      <c r="E1946" s="3">
        <v>0</v>
      </c>
      <c r="F1946" s="3">
        <v>0</v>
      </c>
      <c r="G1946" s="3">
        <f t="shared" ref="G1946:H1946" si="1910">(E1946/185)*100</f>
        <v>0</v>
      </c>
      <c r="H1946" s="3">
        <f t="shared" si="1910"/>
        <v>0</v>
      </c>
    </row>
    <row r="1947" spans="1:8" ht="14.25" customHeight="1" x14ac:dyDescent="0.3">
      <c r="A1947" s="4" t="s">
        <v>164</v>
      </c>
      <c r="B1947" s="4" t="s">
        <v>165</v>
      </c>
      <c r="C1947" s="5">
        <v>10</v>
      </c>
      <c r="D1947" s="3" t="s">
        <v>10</v>
      </c>
      <c r="E1947" s="3">
        <v>0</v>
      </c>
      <c r="F1947" s="3">
        <v>0</v>
      </c>
      <c r="G1947" s="3">
        <f t="shared" ref="G1947:H1947" si="1911">(E1947/185)*100</f>
        <v>0</v>
      </c>
      <c r="H1947" s="3">
        <f t="shared" si="1911"/>
        <v>0</v>
      </c>
    </row>
    <row r="1948" spans="1:8" ht="14.25" customHeight="1" x14ac:dyDescent="0.3">
      <c r="A1948" s="4" t="s">
        <v>164</v>
      </c>
      <c r="B1948" s="4" t="s">
        <v>165</v>
      </c>
      <c r="C1948" s="5">
        <v>15</v>
      </c>
      <c r="D1948" s="3" t="s">
        <v>10</v>
      </c>
      <c r="E1948" s="3">
        <v>0</v>
      </c>
      <c r="F1948" s="3">
        <v>0</v>
      </c>
      <c r="G1948" s="3">
        <f t="shared" ref="G1948:H1948" si="1912">(E1948/185)*100</f>
        <v>0</v>
      </c>
      <c r="H1948" s="3">
        <f t="shared" si="1912"/>
        <v>0</v>
      </c>
    </row>
    <row r="1949" spans="1:8" ht="14.25" customHeight="1" x14ac:dyDescent="0.3">
      <c r="A1949" s="4" t="s">
        <v>164</v>
      </c>
      <c r="B1949" s="4" t="s">
        <v>165</v>
      </c>
      <c r="C1949" s="5">
        <v>20</v>
      </c>
      <c r="D1949" s="3" t="s">
        <v>10</v>
      </c>
      <c r="E1949" s="3">
        <v>1</v>
      </c>
      <c r="F1949" s="3">
        <v>0</v>
      </c>
      <c r="G1949" s="3">
        <f t="shared" ref="G1949:H1949" si="1913">(E1949/185)*100</f>
        <v>0.54054054054054057</v>
      </c>
      <c r="H1949" s="3">
        <f t="shared" si="1913"/>
        <v>0</v>
      </c>
    </row>
    <row r="1950" spans="1:8" ht="14.25" customHeight="1" x14ac:dyDescent="0.3">
      <c r="A1950" s="4" t="s">
        <v>164</v>
      </c>
      <c r="B1950" s="4" t="s">
        <v>165</v>
      </c>
      <c r="C1950" s="5">
        <v>25</v>
      </c>
      <c r="D1950" s="3" t="s">
        <v>10</v>
      </c>
      <c r="E1950" s="3">
        <v>3</v>
      </c>
      <c r="F1950" s="3">
        <v>0</v>
      </c>
      <c r="G1950" s="3">
        <f t="shared" ref="G1950:H1950" si="1914">(E1950/185)*100</f>
        <v>1.6216216216216217</v>
      </c>
      <c r="H1950" s="3">
        <f t="shared" si="1914"/>
        <v>0</v>
      </c>
    </row>
    <row r="1951" spans="1:8" ht="14.25" customHeight="1" x14ac:dyDescent="0.3">
      <c r="A1951" s="4" t="s">
        <v>164</v>
      </c>
      <c r="B1951" s="4" t="s">
        <v>165</v>
      </c>
      <c r="C1951" s="5">
        <v>30</v>
      </c>
      <c r="D1951" s="3" t="s">
        <v>10</v>
      </c>
      <c r="E1951" s="3">
        <v>1</v>
      </c>
      <c r="F1951" s="3">
        <v>0</v>
      </c>
      <c r="G1951" s="3">
        <f t="shared" ref="G1951:H1951" si="1915">(E1951/185)*100</f>
        <v>0.54054054054054057</v>
      </c>
      <c r="H1951" s="3">
        <f t="shared" si="1915"/>
        <v>0</v>
      </c>
    </row>
    <row r="1952" spans="1:8" ht="14.25" customHeight="1" x14ac:dyDescent="0.3">
      <c r="A1952" s="4" t="s">
        <v>164</v>
      </c>
      <c r="B1952" s="4" t="s">
        <v>165</v>
      </c>
      <c r="C1952" s="5">
        <v>35</v>
      </c>
      <c r="D1952" s="3" t="s">
        <v>10</v>
      </c>
      <c r="E1952" s="3">
        <v>2</v>
      </c>
      <c r="F1952" s="3">
        <v>0</v>
      </c>
      <c r="G1952" s="3">
        <f t="shared" ref="G1952:H1952" si="1916">(E1952/185)*100</f>
        <v>1.0810810810810811</v>
      </c>
      <c r="H1952" s="3">
        <f t="shared" si="1916"/>
        <v>0</v>
      </c>
    </row>
    <row r="1953" spans="1:8" ht="14.25" customHeight="1" x14ac:dyDescent="0.3">
      <c r="A1953" s="4" t="s">
        <v>164</v>
      </c>
      <c r="B1953" s="4" t="s">
        <v>165</v>
      </c>
      <c r="C1953" s="5">
        <v>40</v>
      </c>
      <c r="D1953" s="3" t="s">
        <v>11</v>
      </c>
      <c r="E1953" s="3">
        <v>0</v>
      </c>
      <c r="F1953" s="3">
        <v>0</v>
      </c>
      <c r="G1953" s="3">
        <f t="shared" ref="G1953:H1953" si="1917">(E1953/185)*100</f>
        <v>0</v>
      </c>
      <c r="H1953" s="3">
        <f t="shared" si="1917"/>
        <v>0</v>
      </c>
    </row>
    <row r="1954" spans="1:8" ht="14.25" customHeight="1" x14ac:dyDescent="0.3">
      <c r="A1954" s="4" t="s">
        <v>164</v>
      </c>
      <c r="B1954" s="4" t="s">
        <v>165</v>
      </c>
      <c r="C1954" s="5">
        <v>45</v>
      </c>
      <c r="D1954" s="3" t="s">
        <v>11</v>
      </c>
      <c r="E1954" s="3">
        <v>0</v>
      </c>
      <c r="F1954" s="3">
        <v>0</v>
      </c>
      <c r="G1954" s="3">
        <f t="shared" ref="G1954:H1954" si="1918">(E1954/185)*100</f>
        <v>0</v>
      </c>
      <c r="H1954" s="3">
        <f t="shared" si="1918"/>
        <v>0</v>
      </c>
    </row>
    <row r="1955" spans="1:8" ht="14.25" customHeight="1" x14ac:dyDescent="0.3">
      <c r="A1955" s="4" t="s">
        <v>164</v>
      </c>
      <c r="B1955" s="4" t="s">
        <v>165</v>
      </c>
      <c r="C1955" s="5">
        <v>50</v>
      </c>
      <c r="D1955" s="3" t="s">
        <v>11</v>
      </c>
      <c r="E1955" s="3">
        <v>1</v>
      </c>
      <c r="F1955" s="3">
        <v>0</v>
      </c>
      <c r="G1955" s="3">
        <f t="shared" ref="G1955:H1955" si="1919">(E1955/185)*100</f>
        <v>0.54054054054054057</v>
      </c>
      <c r="H1955" s="3">
        <f t="shared" si="1919"/>
        <v>0</v>
      </c>
    </row>
    <row r="1956" spans="1:8" ht="14.25" customHeight="1" x14ac:dyDescent="0.3">
      <c r="A1956" s="4" t="s">
        <v>164</v>
      </c>
      <c r="B1956" s="4" t="s">
        <v>165</v>
      </c>
      <c r="C1956" s="5">
        <v>55</v>
      </c>
      <c r="D1956" s="3" t="s">
        <v>11</v>
      </c>
      <c r="E1956" s="3">
        <v>2</v>
      </c>
      <c r="F1956" s="3">
        <v>0</v>
      </c>
      <c r="G1956" s="3">
        <f t="shared" ref="G1956:H1956" si="1920">(E1956/185)*100</f>
        <v>1.0810810810810811</v>
      </c>
      <c r="H1956" s="3">
        <f t="shared" si="1920"/>
        <v>0</v>
      </c>
    </row>
    <row r="1957" spans="1:8" ht="14.25" customHeight="1" x14ac:dyDescent="0.3">
      <c r="A1957" s="4" t="s">
        <v>164</v>
      </c>
      <c r="B1957" s="4" t="s">
        <v>165</v>
      </c>
      <c r="C1957" s="5">
        <v>60</v>
      </c>
      <c r="D1957" s="3" t="s">
        <v>11</v>
      </c>
      <c r="E1957" s="3">
        <v>0</v>
      </c>
      <c r="F1957" s="3">
        <v>0</v>
      </c>
      <c r="G1957" s="3">
        <f t="shared" ref="G1957:H1957" si="1921">(E1957/185)*100</f>
        <v>0</v>
      </c>
      <c r="H1957" s="3">
        <f t="shared" si="1921"/>
        <v>0</v>
      </c>
    </row>
    <row r="1958" spans="1:8" ht="14.25" customHeight="1" x14ac:dyDescent="0.3">
      <c r="A1958" s="4" t="s">
        <v>164</v>
      </c>
      <c r="B1958" s="4" t="s">
        <v>165</v>
      </c>
      <c r="C1958" s="5">
        <v>65</v>
      </c>
      <c r="D1958" s="3" t="s">
        <v>11</v>
      </c>
      <c r="E1958" s="3">
        <v>1</v>
      </c>
      <c r="F1958" s="3">
        <v>0</v>
      </c>
      <c r="G1958" s="3">
        <f t="shared" ref="G1958:H1958" si="1922">(E1958/185)*100</f>
        <v>0.54054054054054057</v>
      </c>
      <c r="H1958" s="3">
        <f t="shared" si="1922"/>
        <v>0</v>
      </c>
    </row>
    <row r="1959" spans="1:8" ht="14.25" customHeight="1" x14ac:dyDescent="0.3">
      <c r="A1959" s="4" t="s">
        <v>164</v>
      </c>
      <c r="B1959" s="4" t="s">
        <v>165</v>
      </c>
      <c r="C1959" s="5">
        <v>70</v>
      </c>
      <c r="D1959" s="3" t="s">
        <v>11</v>
      </c>
      <c r="E1959" s="3">
        <v>1</v>
      </c>
      <c r="F1959" s="3">
        <v>0</v>
      </c>
      <c r="G1959" s="3">
        <f t="shared" ref="G1959:H1959" si="1923">(E1959/185)*100</f>
        <v>0.54054054054054057</v>
      </c>
      <c r="H1959" s="3">
        <f t="shared" si="1923"/>
        <v>0</v>
      </c>
    </row>
    <row r="1960" spans="1:8" ht="14.25" customHeight="1" x14ac:dyDescent="0.3">
      <c r="A1960" s="4" t="s">
        <v>164</v>
      </c>
      <c r="B1960" s="4" t="s">
        <v>165</v>
      </c>
      <c r="C1960" s="5">
        <v>75</v>
      </c>
      <c r="D1960" s="3" t="s">
        <v>11</v>
      </c>
      <c r="E1960" s="3">
        <v>3</v>
      </c>
      <c r="F1960" s="3">
        <v>0</v>
      </c>
      <c r="G1960" s="3">
        <f t="shared" ref="G1960:H1960" si="1924">(E1960/185)*100</f>
        <v>1.6216216216216217</v>
      </c>
      <c r="H1960" s="3">
        <f t="shared" si="1924"/>
        <v>0</v>
      </c>
    </row>
    <row r="1961" spans="1:8" ht="14.25" customHeight="1" x14ac:dyDescent="0.3">
      <c r="A1961" s="4" t="s">
        <v>164</v>
      </c>
      <c r="B1961" s="4" t="s">
        <v>165</v>
      </c>
      <c r="C1961" s="5">
        <v>80</v>
      </c>
      <c r="D1961" s="3" t="s">
        <v>12</v>
      </c>
      <c r="E1961" s="3">
        <v>4</v>
      </c>
      <c r="F1961" s="3">
        <v>2</v>
      </c>
      <c r="G1961" s="3">
        <f t="shared" ref="G1961:H1961" si="1925">(E1961/185)*100</f>
        <v>2.1621621621621623</v>
      </c>
      <c r="H1961" s="3">
        <f t="shared" si="1925"/>
        <v>1.0810810810810811</v>
      </c>
    </row>
    <row r="1962" spans="1:8" ht="14.25" customHeight="1" x14ac:dyDescent="0.3">
      <c r="A1962" s="4" t="s">
        <v>164</v>
      </c>
      <c r="B1962" s="4" t="s">
        <v>165</v>
      </c>
      <c r="C1962" s="5">
        <v>85</v>
      </c>
      <c r="D1962" s="3" t="s">
        <v>12</v>
      </c>
      <c r="E1962" s="3">
        <v>9</v>
      </c>
      <c r="F1962" s="3">
        <v>1</v>
      </c>
      <c r="G1962" s="3">
        <f t="shared" ref="G1962:H1962" si="1926">(E1962/185)*100</f>
        <v>4.8648648648648649</v>
      </c>
      <c r="H1962" s="3">
        <f t="shared" si="1926"/>
        <v>0.54054054054054057</v>
      </c>
    </row>
    <row r="1963" spans="1:8" ht="14.25" customHeight="1" x14ac:dyDescent="0.3">
      <c r="A1963" s="4" t="s">
        <v>164</v>
      </c>
      <c r="B1963" s="4" t="s">
        <v>165</v>
      </c>
      <c r="C1963" s="5">
        <v>90</v>
      </c>
      <c r="D1963" s="3" t="s">
        <v>12</v>
      </c>
      <c r="E1963" s="3">
        <v>7</v>
      </c>
      <c r="F1963" s="3">
        <v>1</v>
      </c>
      <c r="G1963" s="3">
        <f t="shared" ref="G1963:H1963" si="1927">(E1963/185)*100</f>
        <v>3.7837837837837842</v>
      </c>
      <c r="H1963" s="3">
        <f t="shared" si="1927"/>
        <v>0.54054054054054057</v>
      </c>
    </row>
    <row r="1964" spans="1:8" ht="14.25" customHeight="1" x14ac:dyDescent="0.3">
      <c r="A1964" s="4" t="s">
        <v>164</v>
      </c>
      <c r="B1964" s="4" t="s">
        <v>165</v>
      </c>
      <c r="C1964" s="5">
        <v>95</v>
      </c>
      <c r="D1964" s="3" t="s">
        <v>12</v>
      </c>
      <c r="E1964" s="3">
        <v>21</v>
      </c>
      <c r="F1964" s="3">
        <v>1</v>
      </c>
      <c r="G1964" s="3">
        <f t="shared" ref="G1964:H1964" si="1928">(E1964/185)*100</f>
        <v>11.351351351351353</v>
      </c>
      <c r="H1964" s="3">
        <f t="shared" si="1928"/>
        <v>0.54054054054054057</v>
      </c>
    </row>
    <row r="1965" spans="1:8" ht="14.25" customHeight="1" x14ac:dyDescent="0.3">
      <c r="A1965" s="4" t="s">
        <v>164</v>
      </c>
      <c r="B1965" s="4" t="s">
        <v>165</v>
      </c>
      <c r="C1965" s="5">
        <v>100</v>
      </c>
      <c r="D1965" s="3" t="s">
        <v>12</v>
      </c>
      <c r="E1965" s="3">
        <v>18</v>
      </c>
      <c r="F1965" s="3">
        <v>2</v>
      </c>
      <c r="G1965" s="3">
        <f t="shared" ref="G1965:H1965" si="1929">(E1965/185)*100</f>
        <v>9.7297297297297298</v>
      </c>
      <c r="H1965" s="3">
        <f t="shared" si="1929"/>
        <v>1.0810810810810811</v>
      </c>
    </row>
    <row r="1966" spans="1:8" ht="14.25" customHeight="1" x14ac:dyDescent="0.3">
      <c r="A1966" s="4" t="s">
        <v>164</v>
      </c>
      <c r="B1966" s="4" t="s">
        <v>165</v>
      </c>
      <c r="C1966" s="5">
        <v>105</v>
      </c>
      <c r="D1966" s="3" t="s">
        <v>12</v>
      </c>
      <c r="E1966" s="3">
        <v>23</v>
      </c>
      <c r="F1966" s="3">
        <v>4</v>
      </c>
      <c r="G1966" s="3">
        <f t="shared" ref="G1966:H1966" si="1930">(E1966/185)*100</f>
        <v>12.432432432432433</v>
      </c>
      <c r="H1966" s="3">
        <f t="shared" si="1930"/>
        <v>2.1621621621621623</v>
      </c>
    </row>
    <row r="1967" spans="1:8" ht="14.25" customHeight="1" x14ac:dyDescent="0.3">
      <c r="A1967" s="4" t="s">
        <v>164</v>
      </c>
      <c r="B1967" s="4" t="s">
        <v>165</v>
      </c>
      <c r="C1967" s="5">
        <v>110</v>
      </c>
      <c r="D1967" s="3" t="s">
        <v>12</v>
      </c>
      <c r="E1967" s="3">
        <v>21</v>
      </c>
      <c r="F1967" s="3">
        <v>0</v>
      </c>
      <c r="G1967" s="3">
        <f t="shared" ref="G1967:H1967" si="1931">(E1967/185)*100</f>
        <v>11.351351351351353</v>
      </c>
      <c r="H1967" s="3">
        <f t="shared" si="1931"/>
        <v>0</v>
      </c>
    </row>
    <row r="1968" spans="1:8" ht="14.25" customHeight="1" x14ac:dyDescent="0.3">
      <c r="A1968" s="4" t="s">
        <v>164</v>
      </c>
      <c r="B1968" s="4" t="s">
        <v>165</v>
      </c>
      <c r="C1968" s="5">
        <v>115</v>
      </c>
      <c r="D1968" s="3" t="s">
        <v>12</v>
      </c>
      <c r="E1968" s="3">
        <v>16</v>
      </c>
      <c r="F1968" s="3">
        <v>0</v>
      </c>
      <c r="G1968" s="3">
        <f t="shared" ref="G1968:H1968" si="1932">(E1968/185)*100</f>
        <v>8.6486486486486491</v>
      </c>
      <c r="H1968" s="3">
        <f t="shared" si="1932"/>
        <v>0</v>
      </c>
    </row>
    <row r="1969" spans="1:8" ht="14.25" customHeight="1" x14ac:dyDescent="0.3">
      <c r="A1969" s="4" t="s">
        <v>164</v>
      </c>
      <c r="B1969" s="4" t="s">
        <v>165</v>
      </c>
      <c r="C1969" s="5">
        <v>120</v>
      </c>
      <c r="D1969" s="3" t="s">
        <v>12</v>
      </c>
      <c r="E1969" s="3">
        <v>10</v>
      </c>
      <c r="F1969" s="3">
        <v>1</v>
      </c>
      <c r="G1969" s="3">
        <f t="shared" ref="G1969:H1969" si="1933">(E1969/185)*100</f>
        <v>5.4054054054054053</v>
      </c>
      <c r="H1969" s="3">
        <f t="shared" si="1933"/>
        <v>0.54054054054054057</v>
      </c>
    </row>
    <row r="1970" spans="1:8" ht="14.25" customHeight="1" x14ac:dyDescent="0.3">
      <c r="A1970" s="4" t="s">
        <v>164</v>
      </c>
      <c r="B1970" s="4" t="s">
        <v>165</v>
      </c>
      <c r="C1970" s="5">
        <v>125</v>
      </c>
      <c r="D1970" s="3" t="s">
        <v>12</v>
      </c>
      <c r="E1970" s="3">
        <v>5</v>
      </c>
      <c r="F1970" s="3">
        <v>0</v>
      </c>
      <c r="G1970" s="3">
        <f t="shared" ref="G1970:H1970" si="1934">(E1970/185)*100</f>
        <v>2.7027027027027026</v>
      </c>
      <c r="H1970" s="3">
        <f t="shared" si="1934"/>
        <v>0</v>
      </c>
    </row>
    <row r="1971" spans="1:8" ht="14.25" customHeight="1" x14ac:dyDescent="0.3">
      <c r="A1971" s="4" t="s">
        <v>164</v>
      </c>
      <c r="B1971" s="4" t="s">
        <v>165</v>
      </c>
      <c r="C1971" s="5">
        <v>130</v>
      </c>
      <c r="D1971" s="3" t="s">
        <v>12</v>
      </c>
      <c r="E1971" s="3">
        <v>6</v>
      </c>
      <c r="F1971" s="3">
        <v>1</v>
      </c>
      <c r="G1971" s="3">
        <f t="shared" ref="G1971:H1971" si="1935">(E1971/185)*100</f>
        <v>3.2432432432432434</v>
      </c>
      <c r="H1971" s="3">
        <f t="shared" si="1935"/>
        <v>0.54054054054054057</v>
      </c>
    </row>
    <row r="1972" spans="1:8" ht="14.25" customHeight="1" x14ac:dyDescent="0.3">
      <c r="A1972" s="4" t="s">
        <v>164</v>
      </c>
      <c r="B1972" s="4" t="s">
        <v>165</v>
      </c>
      <c r="C1972" s="5">
        <v>135</v>
      </c>
      <c r="D1972" s="3" t="s">
        <v>12</v>
      </c>
      <c r="E1972" s="3">
        <v>7</v>
      </c>
      <c r="F1972" s="3">
        <v>0</v>
      </c>
      <c r="G1972" s="3">
        <f t="shared" ref="G1972:H1972" si="1936">(E1972/185)*100</f>
        <v>3.7837837837837842</v>
      </c>
      <c r="H1972" s="3">
        <f t="shared" si="1936"/>
        <v>0</v>
      </c>
    </row>
    <row r="1973" spans="1:8" ht="14.25" customHeight="1" x14ac:dyDescent="0.3">
      <c r="A1973" s="4" t="s">
        <v>164</v>
      </c>
      <c r="B1973" s="4" t="s">
        <v>165</v>
      </c>
      <c r="C1973" s="5">
        <v>140</v>
      </c>
      <c r="D1973" s="3" t="s">
        <v>12</v>
      </c>
      <c r="E1973" s="3">
        <v>4</v>
      </c>
      <c r="F1973" s="3">
        <v>0</v>
      </c>
      <c r="G1973" s="3">
        <f t="shared" ref="G1973:H1973" si="1937">(E1973/185)*100</f>
        <v>2.1621621621621623</v>
      </c>
      <c r="H1973" s="3">
        <f t="shared" si="1937"/>
        <v>0</v>
      </c>
    </row>
    <row r="1974" spans="1:8" ht="14.25" customHeight="1" x14ac:dyDescent="0.3">
      <c r="A1974" s="4" t="s">
        <v>164</v>
      </c>
      <c r="B1974" s="4" t="s">
        <v>165</v>
      </c>
      <c r="C1974" s="5">
        <v>145</v>
      </c>
      <c r="D1974" s="3" t="s">
        <v>12</v>
      </c>
      <c r="E1974" s="3">
        <v>4</v>
      </c>
      <c r="F1974" s="3">
        <v>0</v>
      </c>
      <c r="G1974" s="3">
        <f t="shared" ref="G1974:H1974" si="1938">(E1974/185)*100</f>
        <v>2.1621621621621623</v>
      </c>
      <c r="H1974" s="3">
        <f t="shared" si="1938"/>
        <v>0</v>
      </c>
    </row>
    <row r="1975" spans="1:8" ht="14.25" customHeight="1" x14ac:dyDescent="0.3">
      <c r="A1975" s="4" t="s">
        <v>164</v>
      </c>
      <c r="B1975" s="4" t="s">
        <v>165</v>
      </c>
      <c r="C1975" s="5">
        <v>150</v>
      </c>
      <c r="D1975" s="3" t="s">
        <v>12</v>
      </c>
      <c r="E1975" s="3">
        <v>0</v>
      </c>
      <c r="F1975" s="3">
        <v>0</v>
      </c>
      <c r="G1975" s="3">
        <f t="shared" ref="G1975:H1975" si="1939">(E1975/185)*100</f>
        <v>0</v>
      </c>
      <c r="H1975" s="3">
        <f t="shared" si="1939"/>
        <v>0</v>
      </c>
    </row>
    <row r="1976" spans="1:8" ht="14.25" customHeight="1" x14ac:dyDescent="0.3">
      <c r="A1976" s="4" t="s">
        <v>164</v>
      </c>
      <c r="B1976" s="4" t="s">
        <v>165</v>
      </c>
      <c r="C1976" s="5">
        <v>155</v>
      </c>
      <c r="D1976" s="3" t="s">
        <v>12</v>
      </c>
      <c r="E1976" s="3">
        <v>0</v>
      </c>
      <c r="F1976" s="3">
        <v>1</v>
      </c>
      <c r="G1976" s="3">
        <f t="shared" ref="G1976:H1976" si="1940">(E1976/185)*100</f>
        <v>0</v>
      </c>
      <c r="H1976" s="3">
        <f t="shared" si="1940"/>
        <v>0.54054054054054057</v>
      </c>
    </row>
    <row r="1977" spans="1:8" ht="14.25" customHeight="1" x14ac:dyDescent="0.3">
      <c r="A1977" s="4" t="s">
        <v>164</v>
      </c>
      <c r="B1977" s="4" t="s">
        <v>165</v>
      </c>
      <c r="C1977" s="5">
        <v>160</v>
      </c>
      <c r="D1977" s="3" t="s">
        <v>12</v>
      </c>
      <c r="E1977" s="3">
        <v>0</v>
      </c>
      <c r="F1977" s="3">
        <v>0</v>
      </c>
      <c r="G1977" s="3">
        <f t="shared" ref="G1977:H1977" si="1941">(E1977/185)*100</f>
        <v>0</v>
      </c>
      <c r="H1977" s="3">
        <f t="shared" si="1941"/>
        <v>0</v>
      </c>
    </row>
    <row r="1978" spans="1:8" ht="14.25" customHeight="1" x14ac:dyDescent="0.3">
      <c r="A1978" s="4" t="s">
        <v>164</v>
      </c>
      <c r="B1978" s="4" t="s">
        <v>165</v>
      </c>
      <c r="C1978" s="5">
        <v>165</v>
      </c>
      <c r="D1978" s="3" t="s">
        <v>12</v>
      </c>
      <c r="E1978" s="3">
        <v>0</v>
      </c>
      <c r="F1978" s="3">
        <v>0</v>
      </c>
      <c r="G1978" s="3">
        <f t="shared" ref="G1978:H1978" si="1942">(E1978/185)*100</f>
        <v>0</v>
      </c>
      <c r="H1978" s="3">
        <f t="shared" si="1942"/>
        <v>0</v>
      </c>
    </row>
    <row r="1979" spans="1:8" ht="14.25" customHeight="1" x14ac:dyDescent="0.3">
      <c r="A1979" s="4" t="s">
        <v>164</v>
      </c>
      <c r="B1979" s="4" t="s">
        <v>165</v>
      </c>
      <c r="C1979" s="5">
        <v>170</v>
      </c>
      <c r="D1979" s="3" t="s">
        <v>12</v>
      </c>
      <c r="E1979" s="3">
        <v>1</v>
      </c>
      <c r="F1979" s="3">
        <v>0</v>
      </c>
      <c r="G1979" s="3">
        <f t="shared" ref="G1979:H1979" si="1943">(E1979/185)*100</f>
        <v>0.54054054054054057</v>
      </c>
      <c r="H1979" s="3">
        <f t="shared" si="1943"/>
        <v>0</v>
      </c>
    </row>
    <row r="1980" spans="1:8" ht="14.25" customHeight="1" x14ac:dyDescent="0.3">
      <c r="A1980" s="4" t="s">
        <v>164</v>
      </c>
      <c r="B1980" s="4" t="s">
        <v>165</v>
      </c>
      <c r="C1980" s="5">
        <v>175</v>
      </c>
      <c r="D1980" s="3" t="s">
        <v>12</v>
      </c>
      <c r="E1980" s="3">
        <v>0</v>
      </c>
      <c r="F1980" s="3">
        <v>0</v>
      </c>
      <c r="G1980" s="3">
        <f t="shared" ref="G1980:H1980" si="1944">(E1980/185)*100</f>
        <v>0</v>
      </c>
      <c r="H1980" s="3">
        <f t="shared" si="1944"/>
        <v>0</v>
      </c>
    </row>
    <row r="1981" spans="1:8" ht="14.25" customHeight="1" x14ac:dyDescent="0.3">
      <c r="A1981" s="4" t="s">
        <v>164</v>
      </c>
      <c r="B1981" s="4" t="s">
        <v>165</v>
      </c>
      <c r="C1981" s="5" t="s">
        <v>14</v>
      </c>
      <c r="D1981" s="3" t="s">
        <v>12</v>
      </c>
      <c r="E1981" s="3">
        <v>0</v>
      </c>
      <c r="F1981" s="3">
        <v>0</v>
      </c>
      <c r="G1981" s="3">
        <f t="shared" ref="G1981:H1981" si="1945">(E1981/185)*100</f>
        <v>0</v>
      </c>
      <c r="H1981" s="3">
        <f t="shared" si="1945"/>
        <v>0</v>
      </c>
    </row>
    <row r="1982" spans="1:8" ht="14.25" customHeight="1" x14ac:dyDescent="0.3">
      <c r="A1982" s="4" t="s">
        <v>80</v>
      </c>
      <c r="B1982" s="4" t="s">
        <v>166</v>
      </c>
      <c r="C1982" s="5">
        <v>5</v>
      </c>
      <c r="D1982" s="3" t="s">
        <v>10</v>
      </c>
      <c r="E1982" s="3">
        <v>0</v>
      </c>
      <c r="F1982" s="3">
        <v>0</v>
      </c>
      <c r="G1982" s="3">
        <f t="shared" ref="G1982:H1982" si="1946">(E1982/264)*100</f>
        <v>0</v>
      </c>
      <c r="H1982" s="3">
        <f t="shared" si="1946"/>
        <v>0</v>
      </c>
    </row>
    <row r="1983" spans="1:8" ht="14.25" customHeight="1" x14ac:dyDescent="0.3">
      <c r="A1983" s="4" t="s">
        <v>80</v>
      </c>
      <c r="B1983" s="4" t="s">
        <v>166</v>
      </c>
      <c r="C1983" s="5">
        <v>10</v>
      </c>
      <c r="D1983" s="3" t="s">
        <v>10</v>
      </c>
      <c r="E1983" s="3">
        <v>0</v>
      </c>
      <c r="F1983" s="3">
        <v>0</v>
      </c>
      <c r="G1983" s="3">
        <f t="shared" ref="G1983:H1983" si="1947">(E1983/264)*100</f>
        <v>0</v>
      </c>
      <c r="H1983" s="3">
        <f t="shared" si="1947"/>
        <v>0</v>
      </c>
    </row>
    <row r="1984" spans="1:8" ht="14.25" customHeight="1" x14ac:dyDescent="0.3">
      <c r="A1984" s="4" t="s">
        <v>80</v>
      </c>
      <c r="B1984" s="4" t="s">
        <v>166</v>
      </c>
      <c r="C1984" s="5">
        <v>15</v>
      </c>
      <c r="D1984" s="3" t="s">
        <v>10</v>
      </c>
      <c r="E1984" s="3">
        <v>0</v>
      </c>
      <c r="F1984" s="3">
        <v>0</v>
      </c>
      <c r="G1984" s="3">
        <f t="shared" ref="G1984:H1984" si="1948">(E1984/264)*100</f>
        <v>0</v>
      </c>
      <c r="H1984" s="3">
        <f t="shared" si="1948"/>
        <v>0</v>
      </c>
    </row>
    <row r="1985" spans="1:8" ht="14.25" customHeight="1" x14ac:dyDescent="0.3">
      <c r="A1985" s="4" t="s">
        <v>80</v>
      </c>
      <c r="B1985" s="4" t="s">
        <v>166</v>
      </c>
      <c r="C1985" s="5">
        <v>20</v>
      </c>
      <c r="D1985" s="3" t="s">
        <v>10</v>
      </c>
      <c r="E1985" s="3">
        <v>1</v>
      </c>
      <c r="F1985" s="3">
        <v>0</v>
      </c>
      <c r="G1985" s="3">
        <f t="shared" ref="G1985:H1985" si="1949">(E1985/264)*100</f>
        <v>0.37878787878787878</v>
      </c>
      <c r="H1985" s="3">
        <f t="shared" si="1949"/>
        <v>0</v>
      </c>
    </row>
    <row r="1986" spans="1:8" ht="14.25" customHeight="1" x14ac:dyDescent="0.3">
      <c r="A1986" s="4" t="s">
        <v>80</v>
      </c>
      <c r="B1986" s="4" t="s">
        <v>166</v>
      </c>
      <c r="C1986" s="5">
        <v>25</v>
      </c>
      <c r="D1986" s="3" t="s">
        <v>10</v>
      </c>
      <c r="E1986" s="3">
        <v>10</v>
      </c>
      <c r="F1986" s="3">
        <v>0</v>
      </c>
      <c r="G1986" s="3">
        <f t="shared" ref="G1986:H1986" si="1950">(E1986/264)*100</f>
        <v>3.7878787878787881</v>
      </c>
      <c r="H1986" s="3">
        <f t="shared" si="1950"/>
        <v>0</v>
      </c>
    </row>
    <row r="1987" spans="1:8" ht="14.25" customHeight="1" x14ac:dyDescent="0.3">
      <c r="A1987" s="4" t="s">
        <v>80</v>
      </c>
      <c r="B1987" s="4" t="s">
        <v>166</v>
      </c>
      <c r="C1987" s="5">
        <v>30</v>
      </c>
      <c r="D1987" s="3" t="s">
        <v>10</v>
      </c>
      <c r="E1987" s="3">
        <v>3</v>
      </c>
      <c r="F1987" s="3">
        <v>0</v>
      </c>
      <c r="G1987" s="3">
        <f t="shared" ref="G1987:H1987" si="1951">(E1987/264)*100</f>
        <v>1.1363636363636365</v>
      </c>
      <c r="H1987" s="3">
        <f t="shared" si="1951"/>
        <v>0</v>
      </c>
    </row>
    <row r="1988" spans="1:8" ht="14.25" customHeight="1" x14ac:dyDescent="0.3">
      <c r="A1988" s="4" t="s">
        <v>80</v>
      </c>
      <c r="B1988" s="4" t="s">
        <v>166</v>
      </c>
      <c r="C1988" s="5">
        <v>35</v>
      </c>
      <c r="D1988" s="3" t="s">
        <v>10</v>
      </c>
      <c r="E1988" s="3">
        <v>1</v>
      </c>
      <c r="F1988" s="3">
        <v>0</v>
      </c>
      <c r="G1988" s="3">
        <f t="shared" ref="G1988:H1988" si="1952">(E1988/264)*100</f>
        <v>0.37878787878787878</v>
      </c>
      <c r="H1988" s="3">
        <f t="shared" si="1952"/>
        <v>0</v>
      </c>
    </row>
    <row r="1989" spans="1:8" ht="14.25" customHeight="1" x14ac:dyDescent="0.3">
      <c r="A1989" s="4" t="s">
        <v>80</v>
      </c>
      <c r="B1989" s="4" t="s">
        <v>166</v>
      </c>
      <c r="C1989" s="5">
        <v>40</v>
      </c>
      <c r="D1989" s="3" t="s">
        <v>11</v>
      </c>
      <c r="E1989" s="3">
        <v>3</v>
      </c>
      <c r="F1989" s="3">
        <v>0</v>
      </c>
      <c r="G1989" s="3">
        <f t="shared" ref="G1989:H1989" si="1953">(E1989/264)*100</f>
        <v>1.1363636363636365</v>
      </c>
      <c r="H1989" s="3">
        <f t="shared" si="1953"/>
        <v>0</v>
      </c>
    </row>
    <row r="1990" spans="1:8" ht="14.25" customHeight="1" x14ac:dyDescent="0.3">
      <c r="A1990" s="4" t="s">
        <v>80</v>
      </c>
      <c r="B1990" s="4" t="s">
        <v>166</v>
      </c>
      <c r="C1990" s="5">
        <v>45</v>
      </c>
      <c r="D1990" s="3" t="s">
        <v>11</v>
      </c>
      <c r="E1990" s="3">
        <v>4</v>
      </c>
      <c r="F1990" s="3">
        <v>0</v>
      </c>
      <c r="G1990" s="3">
        <f t="shared" ref="G1990:H1990" si="1954">(E1990/264)*100</f>
        <v>1.5151515151515151</v>
      </c>
      <c r="H1990" s="3">
        <f t="shared" si="1954"/>
        <v>0</v>
      </c>
    </row>
    <row r="1991" spans="1:8" ht="14.25" customHeight="1" x14ac:dyDescent="0.3">
      <c r="A1991" s="4" t="s">
        <v>80</v>
      </c>
      <c r="B1991" s="4" t="s">
        <v>166</v>
      </c>
      <c r="C1991" s="5">
        <v>50</v>
      </c>
      <c r="D1991" s="3" t="s">
        <v>11</v>
      </c>
      <c r="E1991" s="3">
        <v>0</v>
      </c>
      <c r="F1991" s="3">
        <v>0</v>
      </c>
      <c r="G1991" s="3">
        <f t="shared" ref="G1991:H1991" si="1955">(E1991/264)*100</f>
        <v>0</v>
      </c>
      <c r="H1991" s="3">
        <f t="shared" si="1955"/>
        <v>0</v>
      </c>
    </row>
    <row r="1992" spans="1:8" ht="14.25" customHeight="1" x14ac:dyDescent="0.3">
      <c r="A1992" s="4" t="s">
        <v>80</v>
      </c>
      <c r="B1992" s="4" t="s">
        <v>166</v>
      </c>
      <c r="C1992" s="5">
        <v>55</v>
      </c>
      <c r="D1992" s="3" t="s">
        <v>11</v>
      </c>
      <c r="E1992" s="3">
        <v>1</v>
      </c>
      <c r="F1992" s="3">
        <v>0</v>
      </c>
      <c r="G1992" s="3">
        <f t="shared" ref="G1992:H1992" si="1956">(E1992/264)*100</f>
        <v>0.37878787878787878</v>
      </c>
      <c r="H1992" s="3">
        <f t="shared" si="1956"/>
        <v>0</v>
      </c>
    </row>
    <row r="1993" spans="1:8" ht="14.25" customHeight="1" x14ac:dyDescent="0.3">
      <c r="A1993" s="4" t="s">
        <v>80</v>
      </c>
      <c r="B1993" s="4" t="s">
        <v>166</v>
      </c>
      <c r="C1993" s="5">
        <v>60</v>
      </c>
      <c r="D1993" s="3" t="s">
        <v>11</v>
      </c>
      <c r="E1993" s="3">
        <v>1</v>
      </c>
      <c r="F1993" s="3">
        <v>0</v>
      </c>
      <c r="G1993" s="3">
        <f t="shared" ref="G1993:H1993" si="1957">(E1993/264)*100</f>
        <v>0.37878787878787878</v>
      </c>
      <c r="H1993" s="3">
        <f t="shared" si="1957"/>
        <v>0</v>
      </c>
    </row>
    <row r="1994" spans="1:8" ht="14.25" customHeight="1" x14ac:dyDescent="0.3">
      <c r="A1994" s="4" t="s">
        <v>80</v>
      </c>
      <c r="B1994" s="4" t="s">
        <v>166</v>
      </c>
      <c r="C1994" s="5">
        <v>65</v>
      </c>
      <c r="D1994" s="3" t="s">
        <v>11</v>
      </c>
      <c r="E1994" s="3">
        <v>2</v>
      </c>
      <c r="F1994" s="3">
        <v>0</v>
      </c>
      <c r="G1994" s="3">
        <f t="shared" ref="G1994:H1994" si="1958">(E1994/264)*100</f>
        <v>0.75757575757575757</v>
      </c>
      <c r="H1994" s="3">
        <f t="shared" si="1958"/>
        <v>0</v>
      </c>
    </row>
    <row r="1995" spans="1:8" ht="14.25" customHeight="1" x14ac:dyDescent="0.3">
      <c r="A1995" s="4" t="s">
        <v>80</v>
      </c>
      <c r="B1995" s="4" t="s">
        <v>166</v>
      </c>
      <c r="C1995" s="5">
        <v>70</v>
      </c>
      <c r="D1995" s="3" t="s">
        <v>11</v>
      </c>
      <c r="E1995" s="3">
        <v>1</v>
      </c>
      <c r="F1995" s="3">
        <v>0</v>
      </c>
      <c r="G1995" s="3">
        <f t="shared" ref="G1995:H1995" si="1959">(E1995/264)*100</f>
        <v>0.37878787878787878</v>
      </c>
      <c r="H1995" s="3">
        <f t="shared" si="1959"/>
        <v>0</v>
      </c>
    </row>
    <row r="1996" spans="1:8" ht="14.25" customHeight="1" x14ac:dyDescent="0.3">
      <c r="A1996" s="4" t="s">
        <v>80</v>
      </c>
      <c r="B1996" s="4" t="s">
        <v>166</v>
      </c>
      <c r="C1996" s="5">
        <v>75</v>
      </c>
      <c r="D1996" s="3" t="s">
        <v>11</v>
      </c>
      <c r="E1996" s="3">
        <v>4</v>
      </c>
      <c r="F1996" s="3">
        <v>0</v>
      </c>
      <c r="G1996" s="3">
        <f t="shared" ref="G1996:H1996" si="1960">(E1996/264)*100</f>
        <v>1.5151515151515151</v>
      </c>
      <c r="H1996" s="3">
        <f t="shared" si="1960"/>
        <v>0</v>
      </c>
    </row>
    <row r="1997" spans="1:8" ht="14.25" customHeight="1" x14ac:dyDescent="0.3">
      <c r="A1997" s="4" t="s">
        <v>80</v>
      </c>
      <c r="B1997" s="4" t="s">
        <v>166</v>
      </c>
      <c r="C1997" s="5">
        <v>80</v>
      </c>
      <c r="D1997" s="3" t="s">
        <v>12</v>
      </c>
      <c r="E1997" s="3">
        <v>6</v>
      </c>
      <c r="F1997" s="3">
        <v>1</v>
      </c>
      <c r="G1997" s="3">
        <f t="shared" ref="G1997:H1997" si="1961">(E1997/264)*100</f>
        <v>2.2727272727272729</v>
      </c>
      <c r="H1997" s="3">
        <f t="shared" si="1961"/>
        <v>0.37878787878787878</v>
      </c>
    </row>
    <row r="1998" spans="1:8" ht="14.25" customHeight="1" x14ac:dyDescent="0.3">
      <c r="A1998" s="4" t="s">
        <v>80</v>
      </c>
      <c r="B1998" s="4" t="s">
        <v>166</v>
      </c>
      <c r="C1998" s="5">
        <v>85</v>
      </c>
      <c r="D1998" s="3" t="s">
        <v>12</v>
      </c>
      <c r="E1998" s="3">
        <v>9</v>
      </c>
      <c r="F1998" s="3">
        <v>2</v>
      </c>
      <c r="G1998" s="3">
        <f t="shared" ref="G1998:H1998" si="1962">(E1998/264)*100</f>
        <v>3.4090909090909087</v>
      </c>
      <c r="H1998" s="3">
        <f t="shared" si="1962"/>
        <v>0.75757575757575757</v>
      </c>
    </row>
    <row r="1999" spans="1:8" ht="14.25" customHeight="1" x14ac:dyDescent="0.3">
      <c r="A1999" s="4" t="s">
        <v>80</v>
      </c>
      <c r="B1999" s="4" t="s">
        <v>166</v>
      </c>
      <c r="C1999" s="5">
        <v>90</v>
      </c>
      <c r="D1999" s="3" t="s">
        <v>12</v>
      </c>
      <c r="E1999" s="3">
        <v>8</v>
      </c>
      <c r="F1999" s="3">
        <v>0</v>
      </c>
      <c r="G1999" s="3">
        <f t="shared" ref="G1999:H1999" si="1963">(E1999/264)*100</f>
        <v>3.0303030303030303</v>
      </c>
      <c r="H1999" s="3">
        <f t="shared" si="1963"/>
        <v>0</v>
      </c>
    </row>
    <row r="2000" spans="1:8" ht="14.25" customHeight="1" x14ac:dyDescent="0.3">
      <c r="A2000" s="4" t="s">
        <v>80</v>
      </c>
      <c r="B2000" s="4" t="s">
        <v>166</v>
      </c>
      <c r="C2000" s="5">
        <v>95</v>
      </c>
      <c r="D2000" s="3" t="s">
        <v>12</v>
      </c>
      <c r="E2000" s="3">
        <v>18</v>
      </c>
      <c r="F2000" s="3">
        <v>1</v>
      </c>
      <c r="G2000" s="3">
        <f t="shared" ref="G2000:H2000" si="1964">(E2000/264)*100</f>
        <v>6.8181818181818175</v>
      </c>
      <c r="H2000" s="3">
        <f t="shared" si="1964"/>
        <v>0.37878787878787878</v>
      </c>
    </row>
    <row r="2001" spans="1:8" ht="14.25" customHeight="1" x14ac:dyDescent="0.3">
      <c r="A2001" s="4" t="s">
        <v>80</v>
      </c>
      <c r="B2001" s="4" t="s">
        <v>166</v>
      </c>
      <c r="C2001" s="5">
        <v>100</v>
      </c>
      <c r="D2001" s="3" t="s">
        <v>12</v>
      </c>
      <c r="E2001" s="3">
        <v>25</v>
      </c>
      <c r="F2001" s="3">
        <v>2</v>
      </c>
      <c r="G2001" s="3">
        <f t="shared" ref="G2001:H2001" si="1965">(E2001/264)*100</f>
        <v>9.4696969696969688</v>
      </c>
      <c r="H2001" s="3">
        <f t="shared" si="1965"/>
        <v>0.75757575757575757</v>
      </c>
    </row>
    <row r="2002" spans="1:8" ht="14.25" customHeight="1" x14ac:dyDescent="0.3">
      <c r="A2002" s="4" t="s">
        <v>80</v>
      </c>
      <c r="B2002" s="4" t="s">
        <v>166</v>
      </c>
      <c r="C2002" s="5">
        <v>105</v>
      </c>
      <c r="D2002" s="3" t="s">
        <v>12</v>
      </c>
      <c r="E2002" s="3">
        <v>28</v>
      </c>
      <c r="F2002" s="3">
        <v>1</v>
      </c>
      <c r="G2002" s="3">
        <f t="shared" ref="G2002:H2002" si="1966">(E2002/264)*100</f>
        <v>10.606060606060606</v>
      </c>
      <c r="H2002" s="3">
        <f t="shared" si="1966"/>
        <v>0.37878787878787878</v>
      </c>
    </row>
    <row r="2003" spans="1:8" ht="14.25" customHeight="1" x14ac:dyDescent="0.3">
      <c r="A2003" s="4" t="s">
        <v>80</v>
      </c>
      <c r="B2003" s="4" t="s">
        <v>166</v>
      </c>
      <c r="C2003" s="5">
        <v>110</v>
      </c>
      <c r="D2003" s="3" t="s">
        <v>12</v>
      </c>
      <c r="E2003" s="3">
        <v>18</v>
      </c>
      <c r="F2003" s="3">
        <v>0</v>
      </c>
      <c r="G2003" s="3">
        <f t="shared" ref="G2003:H2003" si="1967">(E2003/264)*100</f>
        <v>6.8181818181818175</v>
      </c>
      <c r="H2003" s="3">
        <f t="shared" si="1967"/>
        <v>0</v>
      </c>
    </row>
    <row r="2004" spans="1:8" ht="14.25" customHeight="1" x14ac:dyDescent="0.3">
      <c r="A2004" s="4" t="s">
        <v>80</v>
      </c>
      <c r="B2004" s="4" t="s">
        <v>166</v>
      </c>
      <c r="C2004" s="5">
        <v>115</v>
      </c>
      <c r="D2004" s="3" t="s">
        <v>12</v>
      </c>
      <c r="E2004" s="3">
        <v>28</v>
      </c>
      <c r="F2004" s="3">
        <v>2</v>
      </c>
      <c r="G2004" s="3">
        <f t="shared" ref="G2004:H2004" si="1968">(E2004/264)*100</f>
        <v>10.606060606060606</v>
      </c>
      <c r="H2004" s="3">
        <f t="shared" si="1968"/>
        <v>0.75757575757575757</v>
      </c>
    </row>
    <row r="2005" spans="1:8" ht="14.25" customHeight="1" x14ac:dyDescent="0.3">
      <c r="A2005" s="4" t="s">
        <v>80</v>
      </c>
      <c r="B2005" s="4" t="s">
        <v>166</v>
      </c>
      <c r="C2005" s="5">
        <v>120</v>
      </c>
      <c r="D2005" s="3" t="s">
        <v>12</v>
      </c>
      <c r="E2005" s="3">
        <v>20</v>
      </c>
      <c r="F2005" s="3">
        <v>1</v>
      </c>
      <c r="G2005" s="3">
        <f t="shared" ref="G2005:H2005" si="1969">(E2005/264)*100</f>
        <v>7.5757575757575761</v>
      </c>
      <c r="H2005" s="3">
        <f t="shared" si="1969"/>
        <v>0.37878787878787878</v>
      </c>
    </row>
    <row r="2006" spans="1:8" ht="14.25" customHeight="1" x14ac:dyDescent="0.3">
      <c r="A2006" s="4" t="s">
        <v>80</v>
      </c>
      <c r="B2006" s="4" t="s">
        <v>166</v>
      </c>
      <c r="C2006" s="5">
        <v>125</v>
      </c>
      <c r="D2006" s="3" t="s">
        <v>12</v>
      </c>
      <c r="E2006" s="3">
        <v>17</v>
      </c>
      <c r="F2006" s="3">
        <v>1</v>
      </c>
      <c r="G2006" s="3">
        <f t="shared" ref="G2006:H2006" si="1970">(E2006/264)*100</f>
        <v>6.4393939393939394</v>
      </c>
      <c r="H2006" s="3">
        <f t="shared" si="1970"/>
        <v>0.37878787878787878</v>
      </c>
    </row>
    <row r="2007" spans="1:8" ht="14.25" customHeight="1" x14ac:dyDescent="0.3">
      <c r="A2007" s="4" t="s">
        <v>80</v>
      </c>
      <c r="B2007" s="4" t="s">
        <v>166</v>
      </c>
      <c r="C2007" s="5">
        <v>130</v>
      </c>
      <c r="D2007" s="3" t="s">
        <v>12</v>
      </c>
      <c r="E2007" s="3">
        <v>9</v>
      </c>
      <c r="F2007" s="3">
        <v>0</v>
      </c>
      <c r="G2007" s="3">
        <f t="shared" ref="G2007:H2007" si="1971">(E2007/264)*100</f>
        <v>3.4090909090909087</v>
      </c>
      <c r="H2007" s="3">
        <f t="shared" si="1971"/>
        <v>0</v>
      </c>
    </row>
    <row r="2008" spans="1:8" ht="14.25" customHeight="1" x14ac:dyDescent="0.3">
      <c r="A2008" s="4" t="s">
        <v>80</v>
      </c>
      <c r="B2008" s="4" t="s">
        <v>166</v>
      </c>
      <c r="C2008" s="5">
        <v>135</v>
      </c>
      <c r="D2008" s="3" t="s">
        <v>12</v>
      </c>
      <c r="E2008" s="3">
        <v>16</v>
      </c>
      <c r="F2008" s="3">
        <v>1</v>
      </c>
      <c r="G2008" s="3">
        <f t="shared" ref="G2008:H2008" si="1972">(E2008/264)*100</f>
        <v>6.0606060606060606</v>
      </c>
      <c r="H2008" s="3">
        <f t="shared" si="1972"/>
        <v>0.37878787878787878</v>
      </c>
    </row>
    <row r="2009" spans="1:8" ht="14.25" customHeight="1" x14ac:dyDescent="0.3">
      <c r="A2009" s="4" t="s">
        <v>80</v>
      </c>
      <c r="B2009" s="4" t="s">
        <v>166</v>
      </c>
      <c r="C2009" s="5">
        <v>140</v>
      </c>
      <c r="D2009" s="3" t="s">
        <v>12</v>
      </c>
      <c r="E2009" s="3">
        <v>7</v>
      </c>
      <c r="F2009" s="3">
        <v>0</v>
      </c>
      <c r="G2009" s="3">
        <f t="shared" ref="G2009:H2009" si="1973">(E2009/264)*100</f>
        <v>2.6515151515151514</v>
      </c>
      <c r="H2009" s="3">
        <f t="shared" si="1973"/>
        <v>0</v>
      </c>
    </row>
    <row r="2010" spans="1:8" ht="14.25" customHeight="1" x14ac:dyDescent="0.3">
      <c r="A2010" s="4" t="s">
        <v>80</v>
      </c>
      <c r="B2010" s="4" t="s">
        <v>166</v>
      </c>
      <c r="C2010" s="5">
        <v>145</v>
      </c>
      <c r="D2010" s="3" t="s">
        <v>12</v>
      </c>
      <c r="E2010" s="3">
        <v>6</v>
      </c>
      <c r="F2010" s="3">
        <v>0</v>
      </c>
      <c r="G2010" s="3">
        <f t="shared" ref="G2010:H2010" si="1974">(E2010/264)*100</f>
        <v>2.2727272727272729</v>
      </c>
      <c r="H2010" s="3">
        <f t="shared" si="1974"/>
        <v>0</v>
      </c>
    </row>
    <row r="2011" spans="1:8" ht="14.25" customHeight="1" x14ac:dyDescent="0.3">
      <c r="A2011" s="4" t="s">
        <v>80</v>
      </c>
      <c r="B2011" s="4" t="s">
        <v>166</v>
      </c>
      <c r="C2011" s="5">
        <v>150</v>
      </c>
      <c r="D2011" s="3" t="s">
        <v>12</v>
      </c>
      <c r="E2011" s="3">
        <v>2</v>
      </c>
      <c r="F2011" s="3">
        <v>1</v>
      </c>
      <c r="G2011" s="3">
        <f t="shared" ref="G2011:H2011" si="1975">(E2011/264)*100</f>
        <v>0.75757575757575757</v>
      </c>
      <c r="H2011" s="3">
        <f t="shared" si="1975"/>
        <v>0.37878787878787878</v>
      </c>
    </row>
    <row r="2012" spans="1:8" ht="14.25" customHeight="1" x14ac:dyDescent="0.3">
      <c r="A2012" s="4" t="s">
        <v>80</v>
      </c>
      <c r="B2012" s="4" t="s">
        <v>166</v>
      </c>
      <c r="C2012" s="5">
        <v>155</v>
      </c>
      <c r="D2012" s="3" t="s">
        <v>12</v>
      </c>
      <c r="E2012" s="3">
        <v>2</v>
      </c>
      <c r="F2012" s="3">
        <v>0</v>
      </c>
      <c r="G2012" s="3">
        <f t="shared" ref="G2012:H2012" si="1976">(E2012/264)*100</f>
        <v>0.75757575757575757</v>
      </c>
      <c r="H2012" s="3">
        <f t="shared" si="1976"/>
        <v>0</v>
      </c>
    </row>
    <row r="2013" spans="1:8" ht="14.25" customHeight="1" x14ac:dyDescent="0.3">
      <c r="A2013" s="4" t="s">
        <v>80</v>
      </c>
      <c r="B2013" s="4" t="s">
        <v>166</v>
      </c>
      <c r="C2013" s="5">
        <v>160</v>
      </c>
      <c r="D2013" s="3" t="s">
        <v>12</v>
      </c>
      <c r="E2013" s="3">
        <v>1</v>
      </c>
      <c r="F2013" s="3">
        <v>0</v>
      </c>
      <c r="G2013" s="3">
        <f t="shared" ref="G2013:H2013" si="1977">(E2013/264)*100</f>
        <v>0.37878787878787878</v>
      </c>
      <c r="H2013" s="3">
        <f t="shared" si="1977"/>
        <v>0</v>
      </c>
    </row>
    <row r="2014" spans="1:8" ht="14.25" customHeight="1" x14ac:dyDescent="0.3">
      <c r="A2014" s="4" t="s">
        <v>80</v>
      </c>
      <c r="B2014" s="4" t="s">
        <v>166</v>
      </c>
      <c r="C2014" s="5">
        <v>165</v>
      </c>
      <c r="D2014" s="3" t="s">
        <v>12</v>
      </c>
      <c r="E2014" s="3">
        <v>0</v>
      </c>
      <c r="F2014" s="3">
        <v>0</v>
      </c>
      <c r="G2014" s="3">
        <f t="shared" ref="G2014:H2014" si="1978">(E2014/264)*100</f>
        <v>0</v>
      </c>
      <c r="H2014" s="3">
        <f t="shared" si="1978"/>
        <v>0</v>
      </c>
    </row>
    <row r="2015" spans="1:8" ht="14.25" customHeight="1" x14ac:dyDescent="0.3">
      <c r="A2015" s="4" t="s">
        <v>80</v>
      </c>
      <c r="B2015" s="4" t="s">
        <v>166</v>
      </c>
      <c r="C2015" s="5">
        <v>170</v>
      </c>
      <c r="D2015" s="3" t="s">
        <v>12</v>
      </c>
      <c r="E2015" s="3">
        <v>0</v>
      </c>
      <c r="F2015" s="3">
        <v>0</v>
      </c>
      <c r="G2015" s="3">
        <f t="shared" ref="G2015:H2015" si="1979">(E2015/264)*100</f>
        <v>0</v>
      </c>
      <c r="H2015" s="3">
        <f t="shared" si="1979"/>
        <v>0</v>
      </c>
    </row>
    <row r="2016" spans="1:8" ht="14.25" customHeight="1" x14ac:dyDescent="0.3">
      <c r="A2016" s="4" t="s">
        <v>80</v>
      </c>
      <c r="B2016" s="4" t="s">
        <v>166</v>
      </c>
      <c r="C2016" s="5">
        <v>175</v>
      </c>
      <c r="D2016" s="3" t="s">
        <v>12</v>
      </c>
      <c r="E2016" s="3">
        <v>0</v>
      </c>
      <c r="F2016" s="3">
        <v>0</v>
      </c>
      <c r="G2016" s="3">
        <f t="shared" ref="G2016:H2016" si="1980">(E2016/264)*100</f>
        <v>0</v>
      </c>
      <c r="H2016" s="3">
        <f t="shared" si="1980"/>
        <v>0</v>
      </c>
    </row>
    <row r="2017" spans="1:8" ht="14.25" customHeight="1" x14ac:dyDescent="0.3">
      <c r="A2017" s="4" t="s">
        <v>80</v>
      </c>
      <c r="B2017" s="4" t="s">
        <v>166</v>
      </c>
      <c r="C2017" s="5" t="s">
        <v>14</v>
      </c>
      <c r="D2017" s="3" t="s">
        <v>12</v>
      </c>
      <c r="E2017" s="3">
        <v>0</v>
      </c>
      <c r="F2017" s="3">
        <v>0</v>
      </c>
      <c r="G2017" s="3">
        <f t="shared" ref="G2017:H2017" si="1981">(E2017/264)*100</f>
        <v>0</v>
      </c>
      <c r="H2017" s="3">
        <f t="shared" si="1981"/>
        <v>0</v>
      </c>
    </row>
    <row r="2018" spans="1:8" ht="14.25" customHeight="1" x14ac:dyDescent="0.3">
      <c r="A2018" s="4" t="s">
        <v>167</v>
      </c>
      <c r="B2018" s="4" t="s">
        <v>168</v>
      </c>
      <c r="C2018" s="5">
        <v>5</v>
      </c>
      <c r="D2018" s="3" t="s">
        <v>10</v>
      </c>
      <c r="E2018" s="3">
        <v>0</v>
      </c>
      <c r="F2018" s="3">
        <v>0</v>
      </c>
      <c r="G2018" s="3">
        <f t="shared" ref="G2018:H2018" si="1982">(E2018/170)*100</f>
        <v>0</v>
      </c>
      <c r="H2018" s="3">
        <f t="shared" si="1982"/>
        <v>0</v>
      </c>
    </row>
    <row r="2019" spans="1:8" ht="14.25" customHeight="1" x14ac:dyDescent="0.3">
      <c r="A2019" s="4" t="s">
        <v>167</v>
      </c>
      <c r="B2019" s="4" t="s">
        <v>168</v>
      </c>
      <c r="C2019" s="5">
        <v>10</v>
      </c>
      <c r="D2019" s="3" t="s">
        <v>10</v>
      </c>
      <c r="E2019" s="3">
        <v>0</v>
      </c>
      <c r="F2019" s="3">
        <v>0</v>
      </c>
      <c r="G2019" s="3">
        <f t="shared" ref="G2019:H2019" si="1983">(E2019/170)*100</f>
        <v>0</v>
      </c>
      <c r="H2019" s="3">
        <f t="shared" si="1983"/>
        <v>0</v>
      </c>
    </row>
    <row r="2020" spans="1:8" ht="14.25" customHeight="1" x14ac:dyDescent="0.3">
      <c r="A2020" s="4" t="s">
        <v>167</v>
      </c>
      <c r="B2020" s="4" t="s">
        <v>168</v>
      </c>
      <c r="C2020" s="5">
        <v>15</v>
      </c>
      <c r="D2020" s="3" t="s">
        <v>10</v>
      </c>
      <c r="E2020" s="3">
        <v>1</v>
      </c>
      <c r="F2020" s="3">
        <v>0</v>
      </c>
      <c r="G2020" s="3">
        <f t="shared" ref="G2020:H2020" si="1984">(E2020/170)*100</f>
        <v>0.58823529411764708</v>
      </c>
      <c r="H2020" s="3">
        <f t="shared" si="1984"/>
        <v>0</v>
      </c>
    </row>
    <row r="2021" spans="1:8" ht="14.25" customHeight="1" x14ac:dyDescent="0.3">
      <c r="A2021" s="4" t="s">
        <v>167</v>
      </c>
      <c r="B2021" s="4" t="s">
        <v>168</v>
      </c>
      <c r="C2021" s="5">
        <v>20</v>
      </c>
      <c r="D2021" s="3" t="s">
        <v>10</v>
      </c>
      <c r="E2021" s="3">
        <v>4</v>
      </c>
      <c r="F2021" s="3">
        <v>0</v>
      </c>
      <c r="G2021" s="3">
        <f t="shared" ref="G2021:H2021" si="1985">(E2021/170)*100</f>
        <v>2.3529411764705883</v>
      </c>
      <c r="H2021" s="3">
        <f t="shared" si="1985"/>
        <v>0</v>
      </c>
    </row>
    <row r="2022" spans="1:8" ht="14.25" customHeight="1" x14ac:dyDescent="0.3">
      <c r="A2022" s="4" t="s">
        <v>167</v>
      </c>
      <c r="B2022" s="4" t="s">
        <v>168</v>
      </c>
      <c r="C2022" s="5">
        <v>25</v>
      </c>
      <c r="D2022" s="3" t="s">
        <v>10</v>
      </c>
      <c r="E2022" s="3">
        <v>9</v>
      </c>
      <c r="F2022" s="3">
        <v>1</v>
      </c>
      <c r="G2022" s="3">
        <f t="shared" ref="G2022:H2022" si="1986">(E2022/170)*100</f>
        <v>5.2941176470588234</v>
      </c>
      <c r="H2022" s="3">
        <f t="shared" si="1986"/>
        <v>0.58823529411764708</v>
      </c>
    </row>
    <row r="2023" spans="1:8" ht="14.25" customHeight="1" x14ac:dyDescent="0.3">
      <c r="A2023" s="4" t="s">
        <v>167</v>
      </c>
      <c r="B2023" s="4" t="s">
        <v>168</v>
      </c>
      <c r="C2023" s="5">
        <v>30</v>
      </c>
      <c r="D2023" s="3" t="s">
        <v>10</v>
      </c>
      <c r="E2023" s="3">
        <v>11</v>
      </c>
      <c r="F2023" s="3">
        <v>0</v>
      </c>
      <c r="G2023" s="3">
        <f t="shared" ref="G2023:H2023" si="1987">(E2023/170)*100</f>
        <v>6.4705882352941186</v>
      </c>
      <c r="H2023" s="3">
        <f t="shared" si="1987"/>
        <v>0</v>
      </c>
    </row>
    <row r="2024" spans="1:8" ht="14.25" customHeight="1" x14ac:dyDescent="0.3">
      <c r="A2024" s="4" t="s">
        <v>167</v>
      </c>
      <c r="B2024" s="4" t="s">
        <v>168</v>
      </c>
      <c r="C2024" s="5">
        <v>35</v>
      </c>
      <c r="D2024" s="3" t="s">
        <v>10</v>
      </c>
      <c r="E2024" s="3">
        <v>14</v>
      </c>
      <c r="F2024" s="3">
        <v>2</v>
      </c>
      <c r="G2024" s="3">
        <f t="shared" ref="G2024:H2024" si="1988">(E2024/170)*100</f>
        <v>8.235294117647058</v>
      </c>
      <c r="H2024" s="3">
        <f t="shared" si="1988"/>
        <v>1.1764705882352942</v>
      </c>
    </row>
    <row r="2025" spans="1:8" ht="14.25" customHeight="1" x14ac:dyDescent="0.3">
      <c r="A2025" s="4" t="s">
        <v>167</v>
      </c>
      <c r="B2025" s="4" t="s">
        <v>168</v>
      </c>
      <c r="C2025" s="5">
        <v>40</v>
      </c>
      <c r="D2025" s="3" t="s">
        <v>11</v>
      </c>
      <c r="E2025" s="3">
        <v>5</v>
      </c>
      <c r="F2025" s="3">
        <v>0</v>
      </c>
      <c r="G2025" s="3">
        <f t="shared" ref="G2025:H2025" si="1989">(E2025/170)*100</f>
        <v>2.9411764705882351</v>
      </c>
      <c r="H2025" s="3">
        <f t="shared" si="1989"/>
        <v>0</v>
      </c>
    </row>
    <row r="2026" spans="1:8" ht="14.25" customHeight="1" x14ac:dyDescent="0.3">
      <c r="A2026" s="4" t="s">
        <v>167</v>
      </c>
      <c r="B2026" s="4" t="s">
        <v>168</v>
      </c>
      <c r="C2026" s="5">
        <v>45</v>
      </c>
      <c r="D2026" s="3" t="s">
        <v>11</v>
      </c>
      <c r="E2026" s="3">
        <v>3</v>
      </c>
      <c r="F2026" s="3">
        <v>0</v>
      </c>
      <c r="G2026" s="3">
        <f t="shared" ref="G2026:H2026" si="1990">(E2026/170)*100</f>
        <v>1.7647058823529411</v>
      </c>
      <c r="H2026" s="3">
        <f t="shared" si="1990"/>
        <v>0</v>
      </c>
    </row>
    <row r="2027" spans="1:8" ht="14.25" customHeight="1" x14ac:dyDescent="0.3">
      <c r="A2027" s="4" t="s">
        <v>167</v>
      </c>
      <c r="B2027" s="4" t="s">
        <v>168</v>
      </c>
      <c r="C2027" s="5">
        <v>50</v>
      </c>
      <c r="D2027" s="3" t="s">
        <v>11</v>
      </c>
      <c r="E2027" s="3">
        <v>4</v>
      </c>
      <c r="F2027" s="3">
        <v>0</v>
      </c>
      <c r="G2027" s="3">
        <f t="shared" ref="G2027:H2027" si="1991">(E2027/170)*100</f>
        <v>2.3529411764705883</v>
      </c>
      <c r="H2027" s="3">
        <f t="shared" si="1991"/>
        <v>0</v>
      </c>
    </row>
    <row r="2028" spans="1:8" ht="14.25" customHeight="1" x14ac:dyDescent="0.3">
      <c r="A2028" s="4" t="s">
        <v>167</v>
      </c>
      <c r="B2028" s="4" t="s">
        <v>168</v>
      </c>
      <c r="C2028" s="5">
        <v>55</v>
      </c>
      <c r="D2028" s="3" t="s">
        <v>11</v>
      </c>
      <c r="E2028" s="3">
        <v>3</v>
      </c>
      <c r="F2028" s="3">
        <v>0</v>
      </c>
      <c r="G2028" s="3">
        <f t="shared" ref="G2028:H2028" si="1992">(E2028/170)*100</f>
        <v>1.7647058823529411</v>
      </c>
      <c r="H2028" s="3">
        <f t="shared" si="1992"/>
        <v>0</v>
      </c>
    </row>
    <row r="2029" spans="1:8" ht="14.25" customHeight="1" x14ac:dyDescent="0.3">
      <c r="A2029" s="4" t="s">
        <v>167</v>
      </c>
      <c r="B2029" s="4" t="s">
        <v>168</v>
      </c>
      <c r="C2029" s="5">
        <v>60</v>
      </c>
      <c r="D2029" s="3" t="s">
        <v>11</v>
      </c>
      <c r="E2029" s="3">
        <v>1</v>
      </c>
      <c r="F2029" s="3">
        <v>0</v>
      </c>
      <c r="G2029" s="3">
        <f t="shared" ref="G2029:H2029" si="1993">(E2029/170)*100</f>
        <v>0.58823529411764708</v>
      </c>
      <c r="H2029" s="3">
        <f t="shared" si="1993"/>
        <v>0</v>
      </c>
    </row>
    <row r="2030" spans="1:8" ht="14.25" customHeight="1" x14ac:dyDescent="0.3">
      <c r="A2030" s="4" t="s">
        <v>167</v>
      </c>
      <c r="B2030" s="4" t="s">
        <v>168</v>
      </c>
      <c r="C2030" s="5">
        <v>65</v>
      </c>
      <c r="D2030" s="3" t="s">
        <v>11</v>
      </c>
      <c r="E2030" s="3">
        <v>2</v>
      </c>
      <c r="F2030" s="3">
        <v>0</v>
      </c>
      <c r="G2030" s="3">
        <f t="shared" ref="G2030:H2030" si="1994">(E2030/170)*100</f>
        <v>1.1764705882352942</v>
      </c>
      <c r="H2030" s="3">
        <f t="shared" si="1994"/>
        <v>0</v>
      </c>
    </row>
    <row r="2031" spans="1:8" ht="14.25" customHeight="1" x14ac:dyDescent="0.3">
      <c r="A2031" s="4" t="s">
        <v>167</v>
      </c>
      <c r="B2031" s="4" t="s">
        <v>168</v>
      </c>
      <c r="C2031" s="5">
        <v>70</v>
      </c>
      <c r="D2031" s="3" t="s">
        <v>11</v>
      </c>
      <c r="E2031" s="3">
        <v>0</v>
      </c>
      <c r="F2031" s="3">
        <v>0</v>
      </c>
      <c r="G2031" s="3">
        <f t="shared" ref="G2031:H2031" si="1995">(E2031/170)*100</f>
        <v>0</v>
      </c>
      <c r="H2031" s="3">
        <f t="shared" si="1995"/>
        <v>0</v>
      </c>
    </row>
    <row r="2032" spans="1:8" ht="14.25" customHeight="1" x14ac:dyDescent="0.3">
      <c r="A2032" s="4" t="s">
        <v>167</v>
      </c>
      <c r="B2032" s="4" t="s">
        <v>168</v>
      </c>
      <c r="C2032" s="5">
        <v>75</v>
      </c>
      <c r="D2032" s="3" t="s">
        <v>11</v>
      </c>
      <c r="E2032" s="3">
        <v>0</v>
      </c>
      <c r="F2032" s="3">
        <v>0</v>
      </c>
      <c r="G2032" s="3">
        <f t="shared" ref="G2032:H2032" si="1996">(E2032/170)*100</f>
        <v>0</v>
      </c>
      <c r="H2032" s="3">
        <f t="shared" si="1996"/>
        <v>0</v>
      </c>
    </row>
    <row r="2033" spans="1:8" ht="14.25" customHeight="1" x14ac:dyDescent="0.3">
      <c r="A2033" s="4" t="s">
        <v>167</v>
      </c>
      <c r="B2033" s="4" t="s">
        <v>168</v>
      </c>
      <c r="C2033" s="5">
        <v>80</v>
      </c>
      <c r="D2033" s="3" t="s">
        <v>12</v>
      </c>
      <c r="E2033" s="3">
        <v>3</v>
      </c>
      <c r="F2033" s="3">
        <v>1</v>
      </c>
      <c r="G2033" s="3">
        <f t="shared" ref="G2033:H2033" si="1997">(E2033/170)*100</f>
        <v>1.7647058823529411</v>
      </c>
      <c r="H2033" s="3">
        <f t="shared" si="1997"/>
        <v>0.58823529411764708</v>
      </c>
    </row>
    <row r="2034" spans="1:8" ht="14.25" customHeight="1" x14ac:dyDescent="0.3">
      <c r="A2034" s="4" t="s">
        <v>167</v>
      </c>
      <c r="B2034" s="4" t="s">
        <v>168</v>
      </c>
      <c r="C2034" s="5">
        <v>85</v>
      </c>
      <c r="D2034" s="3" t="s">
        <v>12</v>
      </c>
      <c r="E2034" s="3">
        <v>4</v>
      </c>
      <c r="F2034" s="3">
        <v>0</v>
      </c>
      <c r="G2034" s="3">
        <f t="shared" ref="G2034:H2034" si="1998">(E2034/170)*100</f>
        <v>2.3529411764705883</v>
      </c>
      <c r="H2034" s="3">
        <f t="shared" si="1998"/>
        <v>0</v>
      </c>
    </row>
    <row r="2035" spans="1:8" ht="14.25" customHeight="1" x14ac:dyDescent="0.3">
      <c r="A2035" s="4" t="s">
        <v>167</v>
      </c>
      <c r="B2035" s="4" t="s">
        <v>168</v>
      </c>
      <c r="C2035" s="5">
        <v>90</v>
      </c>
      <c r="D2035" s="3" t="s">
        <v>12</v>
      </c>
      <c r="E2035" s="3">
        <v>3</v>
      </c>
      <c r="F2035" s="3">
        <v>2</v>
      </c>
      <c r="G2035" s="3">
        <f t="shared" ref="G2035:H2035" si="1999">(E2035/170)*100</f>
        <v>1.7647058823529411</v>
      </c>
      <c r="H2035" s="3">
        <f t="shared" si="1999"/>
        <v>1.1764705882352942</v>
      </c>
    </row>
    <row r="2036" spans="1:8" ht="14.25" customHeight="1" x14ac:dyDescent="0.3">
      <c r="A2036" s="4" t="s">
        <v>167</v>
      </c>
      <c r="B2036" s="4" t="s">
        <v>168</v>
      </c>
      <c r="C2036" s="5">
        <v>95</v>
      </c>
      <c r="D2036" s="3" t="s">
        <v>12</v>
      </c>
      <c r="E2036" s="3">
        <v>9</v>
      </c>
      <c r="F2036" s="3">
        <v>1</v>
      </c>
      <c r="G2036" s="3">
        <f t="shared" ref="G2036:H2036" si="2000">(E2036/170)*100</f>
        <v>5.2941176470588234</v>
      </c>
      <c r="H2036" s="3">
        <f t="shared" si="2000"/>
        <v>0.58823529411764708</v>
      </c>
    </row>
    <row r="2037" spans="1:8" ht="14.25" customHeight="1" x14ac:dyDescent="0.3">
      <c r="A2037" s="4" t="s">
        <v>167</v>
      </c>
      <c r="B2037" s="4" t="s">
        <v>168</v>
      </c>
      <c r="C2037" s="5">
        <v>100</v>
      </c>
      <c r="D2037" s="3" t="s">
        <v>12</v>
      </c>
      <c r="E2037" s="3">
        <v>4</v>
      </c>
      <c r="F2037" s="3">
        <v>2</v>
      </c>
      <c r="G2037" s="3">
        <f t="shared" ref="G2037:H2037" si="2001">(E2037/170)*100</f>
        <v>2.3529411764705883</v>
      </c>
      <c r="H2037" s="3">
        <f t="shared" si="2001"/>
        <v>1.1764705882352942</v>
      </c>
    </row>
    <row r="2038" spans="1:8" ht="14.25" customHeight="1" x14ac:dyDescent="0.3">
      <c r="A2038" s="4" t="s">
        <v>167</v>
      </c>
      <c r="B2038" s="4" t="s">
        <v>168</v>
      </c>
      <c r="C2038" s="5">
        <v>105</v>
      </c>
      <c r="D2038" s="3" t="s">
        <v>12</v>
      </c>
      <c r="E2038" s="3">
        <v>11</v>
      </c>
      <c r="F2038" s="3">
        <v>1</v>
      </c>
      <c r="G2038" s="3">
        <f t="shared" ref="G2038:H2038" si="2002">(E2038/170)*100</f>
        <v>6.4705882352941186</v>
      </c>
      <c r="H2038" s="3">
        <f t="shared" si="2002"/>
        <v>0.58823529411764708</v>
      </c>
    </row>
    <row r="2039" spans="1:8" ht="14.25" customHeight="1" x14ac:dyDescent="0.3">
      <c r="A2039" s="4" t="s">
        <v>167</v>
      </c>
      <c r="B2039" s="4" t="s">
        <v>168</v>
      </c>
      <c r="C2039" s="5">
        <v>110</v>
      </c>
      <c r="D2039" s="3" t="s">
        <v>12</v>
      </c>
      <c r="E2039" s="3">
        <v>17</v>
      </c>
      <c r="F2039" s="3">
        <v>0</v>
      </c>
      <c r="G2039" s="3">
        <f t="shared" ref="G2039:H2039" si="2003">(E2039/170)*100</f>
        <v>10</v>
      </c>
      <c r="H2039" s="3">
        <f t="shared" si="2003"/>
        <v>0</v>
      </c>
    </row>
    <row r="2040" spans="1:8" ht="14.25" customHeight="1" x14ac:dyDescent="0.3">
      <c r="A2040" s="4" t="s">
        <v>167</v>
      </c>
      <c r="B2040" s="4" t="s">
        <v>168</v>
      </c>
      <c r="C2040" s="5">
        <v>115</v>
      </c>
      <c r="D2040" s="3" t="s">
        <v>12</v>
      </c>
      <c r="E2040" s="3">
        <v>8</v>
      </c>
      <c r="F2040" s="3">
        <v>0</v>
      </c>
      <c r="G2040" s="3">
        <f t="shared" ref="G2040:H2040" si="2004">(E2040/170)*100</f>
        <v>4.7058823529411766</v>
      </c>
      <c r="H2040" s="3">
        <f t="shared" si="2004"/>
        <v>0</v>
      </c>
    </row>
    <row r="2041" spans="1:8" ht="14.25" customHeight="1" x14ac:dyDescent="0.3">
      <c r="A2041" s="4" t="s">
        <v>167</v>
      </c>
      <c r="B2041" s="4" t="s">
        <v>168</v>
      </c>
      <c r="C2041" s="5">
        <v>120</v>
      </c>
      <c r="D2041" s="3" t="s">
        <v>12</v>
      </c>
      <c r="E2041" s="3">
        <v>10</v>
      </c>
      <c r="F2041" s="3">
        <v>0</v>
      </c>
      <c r="G2041" s="3">
        <f t="shared" ref="G2041:H2041" si="2005">(E2041/170)*100</f>
        <v>5.8823529411764701</v>
      </c>
      <c r="H2041" s="3">
        <f t="shared" si="2005"/>
        <v>0</v>
      </c>
    </row>
    <row r="2042" spans="1:8" ht="14.25" customHeight="1" x14ac:dyDescent="0.3">
      <c r="A2042" s="4" t="s">
        <v>167</v>
      </c>
      <c r="B2042" s="4" t="s">
        <v>168</v>
      </c>
      <c r="C2042" s="5">
        <v>125</v>
      </c>
      <c r="D2042" s="3" t="s">
        <v>12</v>
      </c>
      <c r="E2042" s="3">
        <v>10</v>
      </c>
      <c r="F2042" s="3">
        <v>0</v>
      </c>
      <c r="G2042" s="3">
        <f t="shared" ref="G2042:H2042" si="2006">(E2042/170)*100</f>
        <v>5.8823529411764701</v>
      </c>
      <c r="H2042" s="3">
        <f t="shared" si="2006"/>
        <v>0</v>
      </c>
    </row>
    <row r="2043" spans="1:8" ht="14.25" customHeight="1" x14ac:dyDescent="0.3">
      <c r="A2043" s="4" t="s">
        <v>167</v>
      </c>
      <c r="B2043" s="4" t="s">
        <v>168</v>
      </c>
      <c r="C2043" s="5">
        <v>130</v>
      </c>
      <c r="D2043" s="3" t="s">
        <v>12</v>
      </c>
      <c r="E2043" s="3">
        <v>6</v>
      </c>
      <c r="F2043" s="3">
        <v>0</v>
      </c>
      <c r="G2043" s="3">
        <f t="shared" ref="G2043:H2043" si="2007">(E2043/170)*100</f>
        <v>3.5294117647058822</v>
      </c>
      <c r="H2043" s="3">
        <f t="shared" si="2007"/>
        <v>0</v>
      </c>
    </row>
    <row r="2044" spans="1:8" ht="14.25" customHeight="1" x14ac:dyDescent="0.3">
      <c r="A2044" s="4" t="s">
        <v>167</v>
      </c>
      <c r="B2044" s="4" t="s">
        <v>168</v>
      </c>
      <c r="C2044" s="5">
        <v>135</v>
      </c>
      <c r="D2044" s="3" t="s">
        <v>12</v>
      </c>
      <c r="E2044" s="3">
        <v>7</v>
      </c>
      <c r="F2044" s="3">
        <v>0</v>
      </c>
      <c r="G2044" s="3">
        <f t="shared" ref="G2044:H2044" si="2008">(E2044/170)*100</f>
        <v>4.117647058823529</v>
      </c>
      <c r="H2044" s="3">
        <f t="shared" si="2008"/>
        <v>0</v>
      </c>
    </row>
    <row r="2045" spans="1:8" ht="14.25" customHeight="1" x14ac:dyDescent="0.3">
      <c r="A2045" s="4" t="s">
        <v>167</v>
      </c>
      <c r="B2045" s="4" t="s">
        <v>168</v>
      </c>
      <c r="C2045" s="5">
        <v>140</v>
      </c>
      <c r="D2045" s="3" t="s">
        <v>12</v>
      </c>
      <c r="E2045" s="3">
        <v>4</v>
      </c>
      <c r="F2045" s="3">
        <v>0</v>
      </c>
      <c r="G2045" s="3">
        <f t="shared" ref="G2045:H2045" si="2009">(E2045/170)*100</f>
        <v>2.3529411764705883</v>
      </c>
      <c r="H2045" s="3">
        <f t="shared" si="2009"/>
        <v>0</v>
      </c>
    </row>
    <row r="2046" spans="1:8" ht="14.25" customHeight="1" x14ac:dyDescent="0.3">
      <c r="A2046" s="4" t="s">
        <v>167</v>
      </c>
      <c r="B2046" s="4" t="s">
        <v>168</v>
      </c>
      <c r="C2046" s="5">
        <v>145</v>
      </c>
      <c r="D2046" s="3" t="s">
        <v>12</v>
      </c>
      <c r="E2046" s="3">
        <v>3</v>
      </c>
      <c r="F2046" s="3">
        <v>1</v>
      </c>
      <c r="G2046" s="3">
        <f t="shared" ref="G2046:H2046" si="2010">(E2046/170)*100</f>
        <v>1.7647058823529411</v>
      </c>
      <c r="H2046" s="3">
        <f t="shared" si="2010"/>
        <v>0.58823529411764708</v>
      </c>
    </row>
    <row r="2047" spans="1:8" ht="14.25" customHeight="1" x14ac:dyDescent="0.3">
      <c r="A2047" s="4" t="s">
        <v>167</v>
      </c>
      <c r="B2047" s="4" t="s">
        <v>168</v>
      </c>
      <c r="C2047" s="5">
        <v>150</v>
      </c>
      <c r="D2047" s="3" t="s">
        <v>12</v>
      </c>
      <c r="E2047" s="3">
        <v>0</v>
      </c>
      <c r="F2047" s="3">
        <v>0</v>
      </c>
      <c r="G2047" s="3">
        <f t="shared" ref="G2047:H2047" si="2011">(E2047/170)*100</f>
        <v>0</v>
      </c>
      <c r="H2047" s="3">
        <f t="shared" si="2011"/>
        <v>0</v>
      </c>
    </row>
    <row r="2048" spans="1:8" ht="14.25" customHeight="1" x14ac:dyDescent="0.3">
      <c r="A2048" s="4" t="s">
        <v>167</v>
      </c>
      <c r="B2048" s="4" t="s">
        <v>168</v>
      </c>
      <c r="C2048" s="5">
        <v>155</v>
      </c>
      <c r="D2048" s="3" t="s">
        <v>12</v>
      </c>
      <c r="E2048" s="3">
        <v>0</v>
      </c>
      <c r="F2048" s="3">
        <v>0</v>
      </c>
      <c r="G2048" s="3">
        <f t="shared" ref="G2048:H2048" si="2012">(E2048/170)*100</f>
        <v>0</v>
      </c>
      <c r="H2048" s="3">
        <f t="shared" si="2012"/>
        <v>0</v>
      </c>
    </row>
    <row r="2049" spans="1:25" ht="14.25" customHeight="1" x14ac:dyDescent="0.3">
      <c r="A2049" s="4" t="s">
        <v>167</v>
      </c>
      <c r="B2049" s="4" t="s">
        <v>168</v>
      </c>
      <c r="C2049" s="5">
        <v>160</v>
      </c>
      <c r="D2049" s="3" t="s">
        <v>12</v>
      </c>
      <c r="E2049" s="3">
        <v>1</v>
      </c>
      <c r="F2049" s="3">
        <v>0</v>
      </c>
      <c r="G2049" s="3">
        <f t="shared" ref="G2049:H2049" si="2013">(E2049/170)*100</f>
        <v>0.58823529411764708</v>
      </c>
      <c r="H2049" s="3">
        <f t="shared" si="2013"/>
        <v>0</v>
      </c>
    </row>
    <row r="2050" spans="1:25" ht="14.25" customHeight="1" x14ac:dyDescent="0.3">
      <c r="A2050" s="4" t="s">
        <v>167</v>
      </c>
      <c r="B2050" s="4" t="s">
        <v>168</v>
      </c>
      <c r="C2050" s="5">
        <v>165</v>
      </c>
      <c r="D2050" s="3" t="s">
        <v>12</v>
      </c>
      <c r="E2050" s="3">
        <v>2</v>
      </c>
      <c r="F2050" s="3">
        <v>0</v>
      </c>
      <c r="G2050" s="3">
        <f t="shared" ref="G2050:H2050" si="2014">(E2050/170)*100</f>
        <v>1.1764705882352942</v>
      </c>
      <c r="H2050" s="3">
        <f t="shared" si="2014"/>
        <v>0</v>
      </c>
    </row>
    <row r="2051" spans="1:25" ht="14.25" customHeight="1" x14ac:dyDescent="0.3">
      <c r="A2051" s="4" t="s">
        <v>167</v>
      </c>
      <c r="B2051" s="4" t="s">
        <v>168</v>
      </c>
      <c r="C2051" s="5">
        <v>170</v>
      </c>
      <c r="D2051" s="3" t="s">
        <v>12</v>
      </c>
      <c r="E2051" s="3">
        <v>0</v>
      </c>
      <c r="F2051" s="3">
        <v>0</v>
      </c>
      <c r="G2051" s="3">
        <f t="shared" ref="G2051:H2051" si="2015">(E2051/170)*100</f>
        <v>0</v>
      </c>
      <c r="H2051" s="3">
        <f t="shared" si="2015"/>
        <v>0</v>
      </c>
    </row>
    <row r="2052" spans="1:25" ht="14.25" customHeight="1" x14ac:dyDescent="0.3">
      <c r="A2052" s="4" t="s">
        <v>167</v>
      </c>
      <c r="B2052" s="4" t="s">
        <v>168</v>
      </c>
      <c r="C2052" s="5">
        <v>175</v>
      </c>
      <c r="D2052" s="3" t="s">
        <v>12</v>
      </c>
      <c r="E2052" s="3">
        <v>0</v>
      </c>
      <c r="F2052" s="3">
        <v>0</v>
      </c>
      <c r="G2052" s="3">
        <f t="shared" ref="G2052:H2052" si="2016">(E2052/170)*100</f>
        <v>0</v>
      </c>
      <c r="H2052" s="3">
        <f t="shared" si="2016"/>
        <v>0</v>
      </c>
      <c r="M2052" s="5"/>
      <c r="N2052" s="5"/>
      <c r="O2052" s="5"/>
      <c r="P2052" s="5"/>
      <c r="Q2052" s="5"/>
      <c r="R2052" s="5"/>
      <c r="S2052" s="5"/>
      <c r="T2052" s="5"/>
      <c r="U2052" s="5"/>
      <c r="V2052" s="5"/>
      <c r="W2052" s="5"/>
      <c r="X2052" s="5"/>
      <c r="Y2052" s="5"/>
    </row>
    <row r="2053" spans="1:25" ht="14.25" customHeight="1" x14ac:dyDescent="0.3">
      <c r="A2053" s="4" t="s">
        <v>167</v>
      </c>
      <c r="B2053" s="4" t="s">
        <v>168</v>
      </c>
      <c r="C2053" s="5" t="s">
        <v>14</v>
      </c>
      <c r="D2053" s="3" t="s">
        <v>12</v>
      </c>
      <c r="E2053" s="3">
        <v>0</v>
      </c>
      <c r="F2053" s="3">
        <v>0</v>
      </c>
      <c r="G2053" s="3">
        <f t="shared" ref="G2053:H2053" si="2017">(E2053/170)*100</f>
        <v>0</v>
      </c>
      <c r="H2053" s="3">
        <f t="shared" si="2017"/>
        <v>0</v>
      </c>
      <c r="M2053" s="5"/>
      <c r="N2053" s="5"/>
      <c r="O2053" s="5"/>
      <c r="P2053" s="5"/>
      <c r="Q2053" s="5"/>
      <c r="R2053" s="5"/>
      <c r="S2053" s="5"/>
      <c r="T2053" s="5"/>
      <c r="U2053" s="5"/>
      <c r="V2053" s="5"/>
      <c r="W2053" s="5"/>
      <c r="X2053" s="5"/>
      <c r="Y2053" s="5"/>
    </row>
    <row r="2054" spans="1:25" ht="14.25" customHeight="1" x14ac:dyDescent="0.3">
      <c r="A2054" s="4" t="s">
        <v>169</v>
      </c>
      <c r="B2054" s="4" t="s">
        <v>170</v>
      </c>
      <c r="C2054" s="5">
        <v>5</v>
      </c>
      <c r="D2054" s="3" t="s">
        <v>10</v>
      </c>
      <c r="E2054" s="3">
        <v>0</v>
      </c>
      <c r="F2054" s="3">
        <v>0</v>
      </c>
      <c r="G2054" s="3">
        <f t="shared" ref="G2054:H2054" si="2018">(E2054/238)*100</f>
        <v>0</v>
      </c>
      <c r="H2054" s="3">
        <f t="shared" si="2018"/>
        <v>0</v>
      </c>
      <c r="M2054" s="5"/>
      <c r="N2054" s="5"/>
      <c r="O2054" s="5"/>
      <c r="P2054" s="5"/>
      <c r="Q2054" s="5"/>
      <c r="R2054" s="5"/>
      <c r="S2054" s="5"/>
      <c r="T2054" s="5"/>
      <c r="U2054" s="5"/>
      <c r="V2054" s="5"/>
      <c r="W2054" s="5"/>
      <c r="X2054" s="5"/>
      <c r="Y2054" s="5"/>
    </row>
    <row r="2055" spans="1:25" ht="14.25" customHeight="1" x14ac:dyDescent="0.3">
      <c r="A2055" s="4" t="s">
        <v>169</v>
      </c>
      <c r="B2055" s="4" t="s">
        <v>170</v>
      </c>
      <c r="C2055" s="5">
        <v>10</v>
      </c>
      <c r="D2055" s="3" t="s">
        <v>10</v>
      </c>
      <c r="E2055" s="3">
        <v>0</v>
      </c>
      <c r="F2055" s="3">
        <v>0</v>
      </c>
      <c r="G2055" s="3">
        <f t="shared" ref="G2055:H2055" si="2019">(E2055/238)*100</f>
        <v>0</v>
      </c>
      <c r="H2055" s="3">
        <f t="shared" si="2019"/>
        <v>0</v>
      </c>
      <c r="M2055" s="5"/>
      <c r="N2055" s="5"/>
      <c r="O2055" s="5"/>
      <c r="P2055" s="5"/>
      <c r="Q2055" s="5"/>
      <c r="R2055" s="5"/>
      <c r="S2055" s="5"/>
      <c r="T2055" s="5"/>
      <c r="U2055" s="5"/>
      <c r="V2055" s="5"/>
      <c r="W2055" s="5"/>
      <c r="X2055" s="5"/>
      <c r="Y2055" s="5"/>
    </row>
    <row r="2056" spans="1:25" ht="14.25" customHeight="1" x14ac:dyDescent="0.3">
      <c r="A2056" s="4" t="s">
        <v>169</v>
      </c>
      <c r="B2056" s="4" t="s">
        <v>170</v>
      </c>
      <c r="C2056" s="5">
        <v>15</v>
      </c>
      <c r="D2056" s="3" t="s">
        <v>10</v>
      </c>
      <c r="E2056" s="3">
        <v>1</v>
      </c>
      <c r="F2056" s="3">
        <v>0</v>
      </c>
      <c r="G2056" s="3">
        <f t="shared" ref="G2056:H2056" si="2020">(E2056/238)*100</f>
        <v>0.42016806722689076</v>
      </c>
      <c r="H2056" s="3">
        <f t="shared" si="2020"/>
        <v>0</v>
      </c>
      <c r="M2056" s="5"/>
      <c r="N2056" s="5"/>
      <c r="O2056" s="5"/>
      <c r="P2056" s="5"/>
      <c r="Q2056" s="5"/>
      <c r="R2056" s="5"/>
      <c r="S2056" s="5"/>
      <c r="T2056" s="5"/>
      <c r="U2056" s="5"/>
      <c r="V2056" s="5"/>
      <c r="W2056" s="5"/>
      <c r="X2056" s="5"/>
      <c r="Y2056" s="5"/>
    </row>
    <row r="2057" spans="1:25" ht="14.25" customHeight="1" x14ac:dyDescent="0.3">
      <c r="A2057" s="4" t="s">
        <v>169</v>
      </c>
      <c r="B2057" s="4" t="s">
        <v>170</v>
      </c>
      <c r="C2057" s="5">
        <v>20</v>
      </c>
      <c r="D2057" s="3" t="s">
        <v>10</v>
      </c>
      <c r="E2057" s="3">
        <v>3</v>
      </c>
      <c r="F2057" s="3">
        <v>0</v>
      </c>
      <c r="G2057" s="3">
        <f t="shared" ref="G2057:H2057" si="2021">(E2057/238)*100</f>
        <v>1.2605042016806722</v>
      </c>
      <c r="H2057" s="3">
        <f t="shared" si="2021"/>
        <v>0</v>
      </c>
      <c r="M2057" s="5"/>
      <c r="N2057" s="5"/>
      <c r="O2057" s="5"/>
      <c r="P2057" s="5"/>
      <c r="Q2057" s="5"/>
      <c r="R2057" s="5"/>
      <c r="S2057" s="5"/>
      <c r="T2057" s="5"/>
      <c r="U2057" s="5"/>
      <c r="V2057" s="5"/>
      <c r="W2057" s="5"/>
      <c r="X2057" s="5"/>
      <c r="Y2057" s="5"/>
    </row>
    <row r="2058" spans="1:25" ht="14.25" customHeight="1" x14ac:dyDescent="0.3">
      <c r="A2058" s="4" t="s">
        <v>169</v>
      </c>
      <c r="B2058" s="4" t="s">
        <v>170</v>
      </c>
      <c r="C2058" s="5">
        <v>25</v>
      </c>
      <c r="D2058" s="3" t="s">
        <v>10</v>
      </c>
      <c r="E2058" s="3">
        <v>12</v>
      </c>
      <c r="F2058" s="3">
        <v>0</v>
      </c>
      <c r="G2058" s="3">
        <f t="shared" ref="G2058:H2058" si="2022">(E2058/238)*100</f>
        <v>5.0420168067226889</v>
      </c>
      <c r="H2058" s="3">
        <f t="shared" si="2022"/>
        <v>0</v>
      </c>
      <c r="M2058" s="5"/>
      <c r="N2058" s="5"/>
      <c r="O2058" s="5"/>
      <c r="P2058" s="5"/>
      <c r="Q2058" s="5"/>
      <c r="R2058" s="5"/>
      <c r="S2058" s="5"/>
      <c r="T2058" s="5"/>
      <c r="U2058" s="5"/>
      <c r="V2058" s="5"/>
      <c r="W2058" s="5"/>
      <c r="X2058" s="5"/>
      <c r="Y2058" s="5"/>
    </row>
    <row r="2059" spans="1:25" ht="14.25" customHeight="1" x14ac:dyDescent="0.3">
      <c r="A2059" s="4" t="s">
        <v>169</v>
      </c>
      <c r="B2059" s="4" t="s">
        <v>170</v>
      </c>
      <c r="C2059" s="5">
        <v>30</v>
      </c>
      <c r="D2059" s="3" t="s">
        <v>10</v>
      </c>
      <c r="E2059" s="3">
        <v>12</v>
      </c>
      <c r="F2059" s="3">
        <v>0</v>
      </c>
      <c r="G2059" s="3">
        <f t="shared" ref="G2059:H2059" si="2023">(E2059/238)*100</f>
        <v>5.0420168067226889</v>
      </c>
      <c r="H2059" s="3">
        <f t="shared" si="2023"/>
        <v>0</v>
      </c>
      <c r="M2059" s="5"/>
      <c r="N2059" s="5"/>
      <c r="O2059" s="5"/>
      <c r="P2059" s="5"/>
      <c r="Q2059" s="5"/>
      <c r="R2059" s="5"/>
      <c r="S2059" s="5"/>
      <c r="T2059" s="5"/>
      <c r="U2059" s="5"/>
      <c r="V2059" s="5"/>
      <c r="W2059" s="5"/>
      <c r="X2059" s="5"/>
      <c r="Y2059" s="5"/>
    </row>
    <row r="2060" spans="1:25" ht="14.25" customHeight="1" x14ac:dyDescent="0.3">
      <c r="A2060" s="4" t="s">
        <v>169</v>
      </c>
      <c r="B2060" s="4" t="s">
        <v>170</v>
      </c>
      <c r="C2060" s="5">
        <v>35</v>
      </c>
      <c r="D2060" s="3" t="s">
        <v>10</v>
      </c>
      <c r="E2060" s="3">
        <v>12</v>
      </c>
      <c r="F2060" s="3">
        <v>0</v>
      </c>
      <c r="G2060" s="3">
        <f t="shared" ref="G2060:H2060" si="2024">(E2060/238)*100</f>
        <v>5.0420168067226889</v>
      </c>
      <c r="H2060" s="3">
        <f t="shared" si="2024"/>
        <v>0</v>
      </c>
      <c r="M2060" s="5"/>
      <c r="N2060" s="5"/>
      <c r="O2060" s="5"/>
      <c r="P2060" s="5"/>
      <c r="Q2060" s="5"/>
      <c r="R2060" s="5"/>
      <c r="S2060" s="5"/>
      <c r="T2060" s="5"/>
      <c r="U2060" s="5"/>
      <c r="V2060" s="5"/>
      <c r="W2060" s="5"/>
      <c r="X2060" s="5"/>
      <c r="Y2060" s="5"/>
    </row>
    <row r="2061" spans="1:25" ht="14.25" customHeight="1" x14ac:dyDescent="0.3">
      <c r="A2061" s="4" t="s">
        <v>169</v>
      </c>
      <c r="B2061" s="4" t="s">
        <v>170</v>
      </c>
      <c r="C2061" s="5">
        <v>40</v>
      </c>
      <c r="D2061" s="3" t="s">
        <v>11</v>
      </c>
      <c r="E2061" s="3">
        <v>8</v>
      </c>
      <c r="F2061" s="3">
        <v>0</v>
      </c>
      <c r="G2061" s="3">
        <f t="shared" ref="G2061:H2061" si="2025">(E2061/238)*100</f>
        <v>3.3613445378151261</v>
      </c>
      <c r="H2061" s="3">
        <f t="shared" si="2025"/>
        <v>0</v>
      </c>
      <c r="M2061" s="5"/>
      <c r="N2061" s="5"/>
      <c r="O2061" s="5"/>
      <c r="P2061" s="5"/>
      <c r="Q2061" s="5"/>
      <c r="R2061" s="5"/>
      <c r="S2061" s="5"/>
      <c r="T2061" s="5"/>
      <c r="U2061" s="5"/>
      <c r="V2061" s="5"/>
      <c r="W2061" s="5"/>
      <c r="X2061" s="5"/>
      <c r="Y2061" s="5"/>
    </row>
    <row r="2062" spans="1:25" ht="14.25" customHeight="1" x14ac:dyDescent="0.3">
      <c r="A2062" s="4" t="s">
        <v>169</v>
      </c>
      <c r="B2062" s="4" t="s">
        <v>170</v>
      </c>
      <c r="C2062" s="5">
        <v>45</v>
      </c>
      <c r="D2062" s="3" t="s">
        <v>11</v>
      </c>
      <c r="E2062" s="3">
        <v>4</v>
      </c>
      <c r="F2062" s="3">
        <v>0</v>
      </c>
      <c r="G2062" s="3">
        <f t="shared" ref="G2062:H2062" si="2026">(E2062/238)*100</f>
        <v>1.680672268907563</v>
      </c>
      <c r="H2062" s="3">
        <f t="shared" si="2026"/>
        <v>0</v>
      </c>
      <c r="M2062" s="5"/>
      <c r="N2062" s="5"/>
      <c r="O2062" s="5"/>
      <c r="P2062" s="5"/>
      <c r="Q2062" s="5"/>
      <c r="R2062" s="5"/>
      <c r="S2062" s="5"/>
      <c r="T2062" s="5"/>
      <c r="U2062" s="5"/>
      <c r="V2062" s="5"/>
      <c r="W2062" s="5"/>
      <c r="X2062" s="5"/>
      <c r="Y2062" s="5"/>
    </row>
    <row r="2063" spans="1:25" ht="14.25" customHeight="1" x14ac:dyDescent="0.3">
      <c r="A2063" s="4" t="s">
        <v>169</v>
      </c>
      <c r="B2063" s="4" t="s">
        <v>170</v>
      </c>
      <c r="C2063" s="5">
        <v>50</v>
      </c>
      <c r="D2063" s="3" t="s">
        <v>11</v>
      </c>
      <c r="E2063" s="3">
        <v>2</v>
      </c>
      <c r="F2063" s="3">
        <v>0</v>
      </c>
      <c r="G2063" s="3">
        <f t="shared" ref="G2063:H2063" si="2027">(E2063/238)*100</f>
        <v>0.84033613445378152</v>
      </c>
      <c r="H2063" s="3">
        <f t="shared" si="2027"/>
        <v>0</v>
      </c>
      <c r="M2063" s="5"/>
      <c r="N2063" s="5"/>
      <c r="O2063" s="5"/>
      <c r="P2063" s="5"/>
      <c r="Q2063" s="5"/>
      <c r="R2063" s="5"/>
      <c r="S2063" s="5"/>
      <c r="T2063" s="5"/>
      <c r="U2063" s="5"/>
      <c r="V2063" s="5"/>
      <c r="W2063" s="5"/>
      <c r="X2063" s="5"/>
      <c r="Y2063" s="5"/>
    </row>
    <row r="2064" spans="1:25" ht="14.25" customHeight="1" x14ac:dyDescent="0.3">
      <c r="A2064" s="4" t="s">
        <v>169</v>
      </c>
      <c r="B2064" s="4" t="s">
        <v>170</v>
      </c>
      <c r="C2064" s="5">
        <v>55</v>
      </c>
      <c r="D2064" s="3" t="s">
        <v>11</v>
      </c>
      <c r="E2064" s="3">
        <v>3</v>
      </c>
      <c r="F2064" s="3">
        <v>0</v>
      </c>
      <c r="G2064" s="3">
        <f t="shared" ref="G2064:H2064" si="2028">(E2064/238)*100</f>
        <v>1.2605042016806722</v>
      </c>
      <c r="H2064" s="3">
        <f t="shared" si="2028"/>
        <v>0</v>
      </c>
    </row>
    <row r="2065" spans="1:8" ht="14.25" customHeight="1" x14ac:dyDescent="0.3">
      <c r="A2065" s="4" t="s">
        <v>169</v>
      </c>
      <c r="B2065" s="4" t="s">
        <v>170</v>
      </c>
      <c r="C2065" s="5">
        <v>60</v>
      </c>
      <c r="D2065" s="3" t="s">
        <v>11</v>
      </c>
      <c r="E2065" s="3">
        <v>0</v>
      </c>
      <c r="F2065" s="3">
        <v>0</v>
      </c>
      <c r="G2065" s="3">
        <f t="shared" ref="G2065:H2065" si="2029">(E2065/238)*100</f>
        <v>0</v>
      </c>
      <c r="H2065" s="3">
        <f t="shared" si="2029"/>
        <v>0</v>
      </c>
    </row>
    <row r="2066" spans="1:8" ht="14.25" customHeight="1" x14ac:dyDescent="0.3">
      <c r="A2066" s="4" t="s">
        <v>169</v>
      </c>
      <c r="B2066" s="4" t="s">
        <v>170</v>
      </c>
      <c r="C2066" s="5">
        <v>65</v>
      </c>
      <c r="D2066" s="3" t="s">
        <v>11</v>
      </c>
      <c r="E2066" s="3">
        <v>1</v>
      </c>
      <c r="F2066" s="3">
        <v>1</v>
      </c>
      <c r="G2066" s="3">
        <f t="shared" ref="G2066:H2066" si="2030">(E2066/238)*100</f>
        <v>0.42016806722689076</v>
      </c>
      <c r="H2066" s="3">
        <f t="shared" si="2030"/>
        <v>0.42016806722689076</v>
      </c>
    </row>
    <row r="2067" spans="1:8" ht="14.25" customHeight="1" x14ac:dyDescent="0.3">
      <c r="A2067" s="4" t="s">
        <v>169</v>
      </c>
      <c r="B2067" s="4" t="s">
        <v>170</v>
      </c>
      <c r="C2067" s="5">
        <v>70</v>
      </c>
      <c r="D2067" s="3" t="s">
        <v>11</v>
      </c>
      <c r="E2067" s="3">
        <v>0</v>
      </c>
      <c r="F2067" s="3">
        <v>0</v>
      </c>
      <c r="G2067" s="3">
        <f t="shared" ref="G2067:H2067" si="2031">(E2067/238)*100</f>
        <v>0</v>
      </c>
      <c r="H2067" s="3">
        <f t="shared" si="2031"/>
        <v>0</v>
      </c>
    </row>
    <row r="2068" spans="1:8" ht="14.25" customHeight="1" x14ac:dyDescent="0.3">
      <c r="A2068" s="4" t="s">
        <v>169</v>
      </c>
      <c r="B2068" s="4" t="s">
        <v>170</v>
      </c>
      <c r="C2068" s="5">
        <v>75</v>
      </c>
      <c r="D2068" s="3" t="s">
        <v>11</v>
      </c>
      <c r="E2068" s="3">
        <v>2</v>
      </c>
      <c r="F2068" s="3">
        <v>0</v>
      </c>
      <c r="G2068" s="3">
        <f t="shared" ref="G2068:H2068" si="2032">(E2068/238)*100</f>
        <v>0.84033613445378152</v>
      </c>
      <c r="H2068" s="3">
        <f t="shared" si="2032"/>
        <v>0</v>
      </c>
    </row>
    <row r="2069" spans="1:8" ht="14.25" customHeight="1" x14ac:dyDescent="0.3">
      <c r="A2069" s="4" t="s">
        <v>169</v>
      </c>
      <c r="B2069" s="4" t="s">
        <v>170</v>
      </c>
      <c r="C2069" s="5">
        <v>80</v>
      </c>
      <c r="D2069" s="3" t="s">
        <v>12</v>
      </c>
      <c r="E2069" s="3">
        <v>2</v>
      </c>
      <c r="F2069" s="3">
        <v>1</v>
      </c>
      <c r="G2069" s="3">
        <f t="shared" ref="G2069:H2069" si="2033">(E2069/238)*100</f>
        <v>0.84033613445378152</v>
      </c>
      <c r="H2069" s="3">
        <f t="shared" si="2033"/>
        <v>0.42016806722689076</v>
      </c>
    </row>
    <row r="2070" spans="1:8" ht="14.25" customHeight="1" x14ac:dyDescent="0.3">
      <c r="A2070" s="4" t="s">
        <v>169</v>
      </c>
      <c r="B2070" s="4" t="s">
        <v>170</v>
      </c>
      <c r="C2070" s="5">
        <v>85</v>
      </c>
      <c r="D2070" s="3" t="s">
        <v>12</v>
      </c>
      <c r="E2070" s="3">
        <v>3</v>
      </c>
      <c r="F2070" s="3">
        <v>2</v>
      </c>
      <c r="G2070" s="3">
        <f t="shared" ref="G2070:H2070" si="2034">(E2070/238)*100</f>
        <v>1.2605042016806722</v>
      </c>
      <c r="H2070" s="3">
        <f t="shared" si="2034"/>
        <v>0.84033613445378152</v>
      </c>
    </row>
    <row r="2071" spans="1:8" ht="14.25" customHeight="1" x14ac:dyDescent="0.3">
      <c r="A2071" s="4" t="s">
        <v>169</v>
      </c>
      <c r="B2071" s="4" t="s">
        <v>170</v>
      </c>
      <c r="C2071" s="5">
        <v>90</v>
      </c>
      <c r="D2071" s="3" t="s">
        <v>12</v>
      </c>
      <c r="E2071" s="3">
        <v>5</v>
      </c>
      <c r="F2071" s="3">
        <v>1</v>
      </c>
      <c r="G2071" s="3">
        <f t="shared" ref="G2071:H2071" si="2035">(E2071/238)*100</f>
        <v>2.1008403361344539</v>
      </c>
      <c r="H2071" s="3">
        <f t="shared" si="2035"/>
        <v>0.42016806722689076</v>
      </c>
    </row>
    <row r="2072" spans="1:8" ht="14.25" customHeight="1" x14ac:dyDescent="0.3">
      <c r="A2072" s="4" t="s">
        <v>169</v>
      </c>
      <c r="B2072" s="4" t="s">
        <v>170</v>
      </c>
      <c r="C2072" s="5">
        <v>95</v>
      </c>
      <c r="D2072" s="3" t="s">
        <v>12</v>
      </c>
      <c r="E2072" s="3">
        <v>13</v>
      </c>
      <c r="F2072" s="3">
        <v>2</v>
      </c>
      <c r="G2072" s="3">
        <f t="shared" ref="G2072:H2072" si="2036">(E2072/238)*100</f>
        <v>5.46218487394958</v>
      </c>
      <c r="H2072" s="3">
        <f t="shared" si="2036"/>
        <v>0.84033613445378152</v>
      </c>
    </row>
    <row r="2073" spans="1:8" ht="14.25" customHeight="1" x14ac:dyDescent="0.3">
      <c r="A2073" s="4" t="s">
        <v>169</v>
      </c>
      <c r="B2073" s="4" t="s">
        <v>170</v>
      </c>
      <c r="C2073" s="5">
        <v>100</v>
      </c>
      <c r="D2073" s="3" t="s">
        <v>12</v>
      </c>
      <c r="E2073" s="3">
        <v>18</v>
      </c>
      <c r="F2073" s="3">
        <v>1</v>
      </c>
      <c r="G2073" s="3">
        <f t="shared" ref="G2073:H2073" si="2037">(E2073/238)*100</f>
        <v>7.5630252100840334</v>
      </c>
      <c r="H2073" s="3">
        <f t="shared" si="2037"/>
        <v>0.42016806722689076</v>
      </c>
    </row>
    <row r="2074" spans="1:8" ht="14.25" customHeight="1" x14ac:dyDescent="0.3">
      <c r="A2074" s="4" t="s">
        <v>169</v>
      </c>
      <c r="B2074" s="4" t="s">
        <v>170</v>
      </c>
      <c r="C2074" s="5">
        <v>105</v>
      </c>
      <c r="D2074" s="3" t="s">
        <v>12</v>
      </c>
      <c r="E2074" s="3">
        <v>17</v>
      </c>
      <c r="F2074" s="3">
        <v>2</v>
      </c>
      <c r="G2074" s="3">
        <f t="shared" ref="G2074:H2074" si="2038">(E2074/238)*100</f>
        <v>7.1428571428571423</v>
      </c>
      <c r="H2074" s="3">
        <f t="shared" si="2038"/>
        <v>0.84033613445378152</v>
      </c>
    </row>
    <row r="2075" spans="1:8" ht="14.25" customHeight="1" x14ac:dyDescent="0.3">
      <c r="A2075" s="4" t="s">
        <v>169</v>
      </c>
      <c r="B2075" s="4" t="s">
        <v>170</v>
      </c>
      <c r="C2075" s="5">
        <v>110</v>
      </c>
      <c r="D2075" s="3" t="s">
        <v>12</v>
      </c>
      <c r="E2075" s="3">
        <v>21</v>
      </c>
      <c r="F2075" s="3">
        <v>3</v>
      </c>
      <c r="G2075" s="3">
        <f t="shared" ref="G2075:H2075" si="2039">(E2075/238)*100</f>
        <v>8.8235294117647065</v>
      </c>
      <c r="H2075" s="3">
        <f t="shared" si="2039"/>
        <v>1.2605042016806722</v>
      </c>
    </row>
    <row r="2076" spans="1:8" ht="14.25" customHeight="1" x14ac:dyDescent="0.3">
      <c r="A2076" s="4" t="s">
        <v>169</v>
      </c>
      <c r="B2076" s="4" t="s">
        <v>170</v>
      </c>
      <c r="C2076" s="5">
        <v>115</v>
      </c>
      <c r="D2076" s="3" t="s">
        <v>12</v>
      </c>
      <c r="E2076" s="3">
        <v>21</v>
      </c>
      <c r="F2076" s="3">
        <v>1</v>
      </c>
      <c r="G2076" s="3">
        <f t="shared" ref="G2076:H2076" si="2040">(E2076/238)*100</f>
        <v>8.8235294117647065</v>
      </c>
      <c r="H2076" s="3">
        <f t="shared" si="2040"/>
        <v>0.42016806722689076</v>
      </c>
    </row>
    <row r="2077" spans="1:8" ht="14.25" customHeight="1" x14ac:dyDescent="0.3">
      <c r="A2077" s="4" t="s">
        <v>169</v>
      </c>
      <c r="B2077" s="4" t="s">
        <v>170</v>
      </c>
      <c r="C2077" s="5">
        <v>120</v>
      </c>
      <c r="D2077" s="3" t="s">
        <v>12</v>
      </c>
      <c r="E2077" s="3">
        <v>20</v>
      </c>
      <c r="F2077" s="3">
        <v>1</v>
      </c>
      <c r="G2077" s="3">
        <f t="shared" ref="G2077:H2077" si="2041">(E2077/238)*100</f>
        <v>8.4033613445378155</v>
      </c>
      <c r="H2077" s="3">
        <f t="shared" si="2041"/>
        <v>0.42016806722689076</v>
      </c>
    </row>
    <row r="2078" spans="1:8" ht="14.25" customHeight="1" x14ac:dyDescent="0.3">
      <c r="A2078" s="4" t="s">
        <v>169</v>
      </c>
      <c r="B2078" s="4" t="s">
        <v>170</v>
      </c>
      <c r="C2078" s="5">
        <v>125</v>
      </c>
      <c r="D2078" s="3" t="s">
        <v>12</v>
      </c>
      <c r="E2078" s="3">
        <v>9</v>
      </c>
      <c r="F2078" s="3">
        <v>0</v>
      </c>
      <c r="G2078" s="3">
        <f t="shared" ref="G2078:H2078" si="2042">(E2078/238)*100</f>
        <v>3.7815126050420167</v>
      </c>
      <c r="H2078" s="3">
        <f t="shared" si="2042"/>
        <v>0</v>
      </c>
    </row>
    <row r="2079" spans="1:8" ht="14.25" customHeight="1" x14ac:dyDescent="0.3">
      <c r="A2079" s="4" t="s">
        <v>169</v>
      </c>
      <c r="B2079" s="4" t="s">
        <v>170</v>
      </c>
      <c r="C2079" s="5">
        <v>130</v>
      </c>
      <c r="D2079" s="3" t="s">
        <v>12</v>
      </c>
      <c r="E2079" s="3">
        <v>10</v>
      </c>
      <c r="F2079" s="3">
        <v>0</v>
      </c>
      <c r="G2079" s="3">
        <f t="shared" ref="G2079:H2079" si="2043">(E2079/238)*100</f>
        <v>4.2016806722689077</v>
      </c>
      <c r="H2079" s="3">
        <f t="shared" si="2043"/>
        <v>0</v>
      </c>
    </row>
    <row r="2080" spans="1:8" ht="14.25" customHeight="1" x14ac:dyDescent="0.3">
      <c r="A2080" s="4" t="s">
        <v>169</v>
      </c>
      <c r="B2080" s="4" t="s">
        <v>170</v>
      </c>
      <c r="C2080" s="5">
        <v>135</v>
      </c>
      <c r="D2080" s="3" t="s">
        <v>12</v>
      </c>
      <c r="E2080" s="3">
        <v>6</v>
      </c>
      <c r="F2080" s="3">
        <v>1</v>
      </c>
      <c r="G2080" s="3">
        <f t="shared" ref="G2080:H2080" si="2044">(E2080/238)*100</f>
        <v>2.5210084033613445</v>
      </c>
      <c r="H2080" s="3">
        <f t="shared" si="2044"/>
        <v>0.42016806722689076</v>
      </c>
    </row>
    <row r="2081" spans="1:8" ht="14.25" customHeight="1" x14ac:dyDescent="0.3">
      <c r="A2081" s="4" t="s">
        <v>169</v>
      </c>
      <c r="B2081" s="4" t="s">
        <v>170</v>
      </c>
      <c r="C2081" s="5">
        <v>140</v>
      </c>
      <c r="D2081" s="3" t="s">
        <v>12</v>
      </c>
      <c r="E2081" s="3">
        <v>7</v>
      </c>
      <c r="F2081" s="3">
        <v>0</v>
      </c>
      <c r="G2081" s="3">
        <f t="shared" ref="G2081:H2081" si="2045">(E2081/238)*100</f>
        <v>2.9411764705882351</v>
      </c>
      <c r="H2081" s="3">
        <f t="shared" si="2045"/>
        <v>0</v>
      </c>
    </row>
    <row r="2082" spans="1:8" ht="14.25" customHeight="1" x14ac:dyDescent="0.3">
      <c r="A2082" s="4" t="s">
        <v>169</v>
      </c>
      <c r="B2082" s="4" t="s">
        <v>170</v>
      </c>
      <c r="C2082" s="5">
        <v>145</v>
      </c>
      <c r="D2082" s="3" t="s">
        <v>12</v>
      </c>
      <c r="E2082" s="3">
        <v>2</v>
      </c>
      <c r="F2082" s="3">
        <v>0</v>
      </c>
      <c r="G2082" s="3">
        <f t="shared" ref="G2082:H2082" si="2046">(E2082/238)*100</f>
        <v>0.84033613445378152</v>
      </c>
      <c r="H2082" s="3">
        <f t="shared" si="2046"/>
        <v>0</v>
      </c>
    </row>
    <row r="2083" spans="1:8" ht="14.25" customHeight="1" x14ac:dyDescent="0.3">
      <c r="A2083" s="4" t="s">
        <v>169</v>
      </c>
      <c r="B2083" s="4" t="s">
        <v>170</v>
      </c>
      <c r="C2083" s="5">
        <v>150</v>
      </c>
      <c r="D2083" s="3" t="s">
        <v>12</v>
      </c>
      <c r="E2083" s="3">
        <v>3</v>
      </c>
      <c r="F2083" s="3">
        <v>0</v>
      </c>
      <c r="G2083" s="3">
        <f t="shared" ref="G2083:H2083" si="2047">(E2083/238)*100</f>
        <v>1.2605042016806722</v>
      </c>
      <c r="H2083" s="3">
        <f t="shared" si="2047"/>
        <v>0</v>
      </c>
    </row>
    <row r="2084" spans="1:8" ht="14.25" customHeight="1" x14ac:dyDescent="0.3">
      <c r="A2084" s="4" t="s">
        <v>169</v>
      </c>
      <c r="B2084" s="4" t="s">
        <v>170</v>
      </c>
      <c r="C2084" s="5">
        <v>155</v>
      </c>
      <c r="D2084" s="3" t="s">
        <v>12</v>
      </c>
      <c r="E2084" s="3">
        <v>3</v>
      </c>
      <c r="F2084" s="3">
        <v>0</v>
      </c>
      <c r="G2084" s="3">
        <f t="shared" ref="G2084:H2084" si="2048">(E2084/238)*100</f>
        <v>1.2605042016806722</v>
      </c>
      <c r="H2084" s="3">
        <f t="shared" si="2048"/>
        <v>0</v>
      </c>
    </row>
    <row r="2085" spans="1:8" ht="14.25" customHeight="1" x14ac:dyDescent="0.3">
      <c r="A2085" s="4" t="s">
        <v>169</v>
      </c>
      <c r="B2085" s="4" t="s">
        <v>170</v>
      </c>
      <c r="C2085" s="5">
        <v>160</v>
      </c>
      <c r="D2085" s="3" t="s">
        <v>12</v>
      </c>
      <c r="E2085" s="3">
        <v>1</v>
      </c>
      <c r="F2085" s="3">
        <v>0</v>
      </c>
      <c r="G2085" s="3">
        <f t="shared" ref="G2085:H2085" si="2049">(E2085/238)*100</f>
        <v>0.42016806722689076</v>
      </c>
      <c r="H2085" s="3">
        <f t="shared" si="2049"/>
        <v>0</v>
      </c>
    </row>
    <row r="2086" spans="1:8" ht="14.25" customHeight="1" x14ac:dyDescent="0.3">
      <c r="A2086" s="4" t="s">
        <v>169</v>
      </c>
      <c r="B2086" s="4" t="s">
        <v>170</v>
      </c>
      <c r="C2086" s="5">
        <v>165</v>
      </c>
      <c r="D2086" s="3" t="s">
        <v>12</v>
      </c>
      <c r="E2086" s="3">
        <v>1</v>
      </c>
      <c r="F2086" s="3">
        <v>0</v>
      </c>
      <c r="G2086" s="3">
        <f t="shared" ref="G2086:H2086" si="2050">(E2086/238)*100</f>
        <v>0.42016806722689076</v>
      </c>
      <c r="H2086" s="3">
        <f t="shared" si="2050"/>
        <v>0</v>
      </c>
    </row>
    <row r="2087" spans="1:8" ht="14.25" customHeight="1" x14ac:dyDescent="0.3">
      <c r="A2087" s="4" t="s">
        <v>169</v>
      </c>
      <c r="B2087" s="4" t="s">
        <v>170</v>
      </c>
      <c r="C2087" s="5">
        <v>170</v>
      </c>
      <c r="D2087" s="3" t="s">
        <v>12</v>
      </c>
      <c r="E2087" s="3">
        <v>0</v>
      </c>
      <c r="F2087" s="3">
        <v>0</v>
      </c>
      <c r="G2087" s="3">
        <f t="shared" ref="G2087:H2087" si="2051">(E2087/238)*100</f>
        <v>0</v>
      </c>
      <c r="H2087" s="3">
        <f t="shared" si="2051"/>
        <v>0</v>
      </c>
    </row>
    <row r="2088" spans="1:8" ht="14.25" customHeight="1" x14ac:dyDescent="0.3">
      <c r="A2088" s="4" t="s">
        <v>169</v>
      </c>
      <c r="B2088" s="4" t="s">
        <v>170</v>
      </c>
      <c r="C2088" s="5">
        <v>175</v>
      </c>
      <c r="D2088" s="3" t="s">
        <v>12</v>
      </c>
      <c r="E2088" s="3">
        <v>0</v>
      </c>
      <c r="F2088" s="3">
        <v>0</v>
      </c>
      <c r="G2088" s="3">
        <f t="shared" ref="G2088:H2088" si="2052">(E2088/238)*100</f>
        <v>0</v>
      </c>
      <c r="H2088" s="3">
        <f t="shared" si="2052"/>
        <v>0</v>
      </c>
    </row>
    <row r="2089" spans="1:8" ht="14.25" customHeight="1" x14ac:dyDescent="0.3">
      <c r="A2089" s="4" t="s">
        <v>169</v>
      </c>
      <c r="B2089" s="4" t="s">
        <v>170</v>
      </c>
      <c r="C2089" s="5" t="s">
        <v>14</v>
      </c>
      <c r="D2089" s="3" t="s">
        <v>12</v>
      </c>
      <c r="E2089" s="3">
        <v>0</v>
      </c>
      <c r="F2089" s="3">
        <v>0</v>
      </c>
      <c r="G2089" s="3">
        <f t="shared" ref="G2089:H2089" si="2053">(E2089/238)*100</f>
        <v>0</v>
      </c>
      <c r="H2089" s="3">
        <f t="shared" si="2053"/>
        <v>0</v>
      </c>
    </row>
    <row r="2090" spans="1:8" ht="14.25" customHeight="1" x14ac:dyDescent="0.3">
      <c r="A2090" s="4" t="s">
        <v>171</v>
      </c>
      <c r="B2090" s="4" t="s">
        <v>172</v>
      </c>
      <c r="C2090" s="5">
        <v>5</v>
      </c>
      <c r="D2090" s="3" t="s">
        <v>10</v>
      </c>
      <c r="E2090" s="3">
        <v>0</v>
      </c>
      <c r="F2090" s="3">
        <v>0</v>
      </c>
      <c r="G2090" s="3">
        <f t="shared" ref="G2090:H2090" si="2054">(E2090/221)*100</f>
        <v>0</v>
      </c>
      <c r="H2090" s="3">
        <f t="shared" si="2054"/>
        <v>0</v>
      </c>
    </row>
    <row r="2091" spans="1:8" ht="14.25" customHeight="1" x14ac:dyDescent="0.3">
      <c r="A2091" s="4" t="s">
        <v>171</v>
      </c>
      <c r="B2091" s="4" t="s">
        <v>172</v>
      </c>
      <c r="C2091" s="5">
        <v>10</v>
      </c>
      <c r="D2091" s="3" t="s">
        <v>10</v>
      </c>
      <c r="E2091" s="3">
        <v>0</v>
      </c>
      <c r="F2091" s="3">
        <v>0</v>
      </c>
      <c r="G2091" s="3">
        <f t="shared" ref="G2091:H2091" si="2055">(E2091/221)*100</f>
        <v>0</v>
      </c>
      <c r="H2091" s="3">
        <f t="shared" si="2055"/>
        <v>0</v>
      </c>
    </row>
    <row r="2092" spans="1:8" ht="14.25" customHeight="1" x14ac:dyDescent="0.3">
      <c r="A2092" s="4" t="s">
        <v>171</v>
      </c>
      <c r="B2092" s="4" t="s">
        <v>172</v>
      </c>
      <c r="C2092" s="5">
        <v>15</v>
      </c>
      <c r="D2092" s="3" t="s">
        <v>10</v>
      </c>
      <c r="E2092" s="3">
        <v>0</v>
      </c>
      <c r="F2092" s="3">
        <v>0</v>
      </c>
      <c r="G2092" s="3">
        <f t="shared" ref="G2092:H2092" si="2056">(E2092/221)*100</f>
        <v>0</v>
      </c>
      <c r="H2092" s="3">
        <f t="shared" si="2056"/>
        <v>0</v>
      </c>
    </row>
    <row r="2093" spans="1:8" ht="14.25" customHeight="1" x14ac:dyDescent="0.3">
      <c r="A2093" s="4" t="s">
        <v>171</v>
      </c>
      <c r="B2093" s="4" t="s">
        <v>172</v>
      </c>
      <c r="C2093" s="5">
        <v>20</v>
      </c>
      <c r="D2093" s="3" t="s">
        <v>10</v>
      </c>
      <c r="E2093" s="3">
        <v>4</v>
      </c>
      <c r="F2093" s="3">
        <v>0</v>
      </c>
      <c r="G2093" s="3">
        <f t="shared" ref="G2093:H2093" si="2057">(E2093/221)*100</f>
        <v>1.809954751131222</v>
      </c>
      <c r="H2093" s="3">
        <f t="shared" si="2057"/>
        <v>0</v>
      </c>
    </row>
    <row r="2094" spans="1:8" ht="14.25" customHeight="1" x14ac:dyDescent="0.3">
      <c r="A2094" s="4" t="s">
        <v>171</v>
      </c>
      <c r="B2094" s="4" t="s">
        <v>172</v>
      </c>
      <c r="C2094" s="5">
        <v>25</v>
      </c>
      <c r="D2094" s="3" t="s">
        <v>10</v>
      </c>
      <c r="E2094" s="3">
        <v>8</v>
      </c>
      <c r="F2094" s="3">
        <v>0</v>
      </c>
      <c r="G2094" s="3">
        <f t="shared" ref="G2094:H2094" si="2058">(E2094/221)*100</f>
        <v>3.6199095022624439</v>
      </c>
      <c r="H2094" s="3">
        <f t="shared" si="2058"/>
        <v>0</v>
      </c>
    </row>
    <row r="2095" spans="1:8" ht="14.25" customHeight="1" x14ac:dyDescent="0.3">
      <c r="A2095" s="4" t="s">
        <v>171</v>
      </c>
      <c r="B2095" s="4" t="s">
        <v>172</v>
      </c>
      <c r="C2095" s="5">
        <v>30</v>
      </c>
      <c r="D2095" s="3" t="s">
        <v>10</v>
      </c>
      <c r="E2095" s="3">
        <v>9</v>
      </c>
      <c r="F2095" s="3">
        <v>0</v>
      </c>
      <c r="G2095" s="3">
        <f t="shared" ref="G2095:H2095" si="2059">(E2095/221)*100</f>
        <v>4.0723981900452486</v>
      </c>
      <c r="H2095" s="3">
        <f t="shared" si="2059"/>
        <v>0</v>
      </c>
    </row>
    <row r="2096" spans="1:8" ht="14.25" customHeight="1" x14ac:dyDescent="0.3">
      <c r="A2096" s="4" t="s">
        <v>171</v>
      </c>
      <c r="B2096" s="4" t="s">
        <v>172</v>
      </c>
      <c r="C2096" s="5">
        <v>35</v>
      </c>
      <c r="D2096" s="3" t="s">
        <v>10</v>
      </c>
      <c r="E2096" s="3">
        <v>12</v>
      </c>
      <c r="F2096" s="3">
        <v>0</v>
      </c>
      <c r="G2096" s="3">
        <f t="shared" ref="G2096:H2096" si="2060">(E2096/221)*100</f>
        <v>5.4298642533936654</v>
      </c>
      <c r="H2096" s="3">
        <f t="shared" si="2060"/>
        <v>0</v>
      </c>
    </row>
    <row r="2097" spans="1:8" ht="14.25" customHeight="1" x14ac:dyDescent="0.3">
      <c r="A2097" s="4" t="s">
        <v>171</v>
      </c>
      <c r="B2097" s="4" t="s">
        <v>172</v>
      </c>
      <c r="C2097" s="5">
        <v>40</v>
      </c>
      <c r="D2097" s="3" t="s">
        <v>11</v>
      </c>
      <c r="E2097" s="3">
        <v>5</v>
      </c>
      <c r="F2097" s="3">
        <v>0</v>
      </c>
      <c r="G2097" s="3">
        <f t="shared" ref="G2097:H2097" si="2061">(E2097/221)*100</f>
        <v>2.2624434389140271</v>
      </c>
      <c r="H2097" s="3">
        <f t="shared" si="2061"/>
        <v>0</v>
      </c>
    </row>
    <row r="2098" spans="1:8" ht="14.25" customHeight="1" x14ac:dyDescent="0.3">
      <c r="A2098" s="4" t="s">
        <v>171</v>
      </c>
      <c r="B2098" s="4" t="s">
        <v>172</v>
      </c>
      <c r="C2098" s="5">
        <v>45</v>
      </c>
      <c r="D2098" s="3" t="s">
        <v>11</v>
      </c>
      <c r="E2098" s="3">
        <v>1</v>
      </c>
      <c r="F2098" s="3">
        <v>0</v>
      </c>
      <c r="G2098" s="3">
        <f t="shared" ref="G2098:H2098" si="2062">(E2098/221)*100</f>
        <v>0.45248868778280549</v>
      </c>
      <c r="H2098" s="3">
        <f t="shared" si="2062"/>
        <v>0</v>
      </c>
    </row>
    <row r="2099" spans="1:8" ht="14.25" customHeight="1" x14ac:dyDescent="0.3">
      <c r="A2099" s="4" t="s">
        <v>171</v>
      </c>
      <c r="B2099" s="4" t="s">
        <v>172</v>
      </c>
      <c r="C2099" s="5">
        <v>50</v>
      </c>
      <c r="D2099" s="3" t="s">
        <v>11</v>
      </c>
      <c r="E2099" s="3">
        <v>1</v>
      </c>
      <c r="F2099" s="3">
        <v>0</v>
      </c>
      <c r="G2099" s="3">
        <f t="shared" ref="G2099:H2099" si="2063">(E2099/221)*100</f>
        <v>0.45248868778280549</v>
      </c>
      <c r="H2099" s="3">
        <f t="shared" si="2063"/>
        <v>0</v>
      </c>
    </row>
    <row r="2100" spans="1:8" ht="14.25" customHeight="1" x14ac:dyDescent="0.3">
      <c r="A2100" s="4" t="s">
        <v>171</v>
      </c>
      <c r="B2100" s="4" t="s">
        <v>172</v>
      </c>
      <c r="C2100" s="5">
        <v>55</v>
      </c>
      <c r="D2100" s="3" t="s">
        <v>11</v>
      </c>
      <c r="E2100" s="3">
        <v>0</v>
      </c>
      <c r="F2100" s="3">
        <v>0</v>
      </c>
      <c r="G2100" s="3">
        <f t="shared" ref="G2100:H2100" si="2064">(E2100/221)*100</f>
        <v>0</v>
      </c>
      <c r="H2100" s="3">
        <f t="shared" si="2064"/>
        <v>0</v>
      </c>
    </row>
    <row r="2101" spans="1:8" ht="14.25" customHeight="1" x14ac:dyDescent="0.3">
      <c r="A2101" s="4" t="s">
        <v>171</v>
      </c>
      <c r="B2101" s="4" t="s">
        <v>172</v>
      </c>
      <c r="C2101" s="5">
        <v>60</v>
      </c>
      <c r="D2101" s="3" t="s">
        <v>11</v>
      </c>
      <c r="E2101" s="3">
        <v>3</v>
      </c>
      <c r="F2101" s="3">
        <v>0</v>
      </c>
      <c r="G2101" s="3">
        <f t="shared" ref="G2101:H2101" si="2065">(E2101/221)*100</f>
        <v>1.3574660633484164</v>
      </c>
      <c r="H2101" s="3">
        <f t="shared" si="2065"/>
        <v>0</v>
      </c>
    </row>
    <row r="2102" spans="1:8" ht="14.25" customHeight="1" x14ac:dyDescent="0.3">
      <c r="A2102" s="4" t="s">
        <v>171</v>
      </c>
      <c r="B2102" s="4" t="s">
        <v>172</v>
      </c>
      <c r="C2102" s="5">
        <v>65</v>
      </c>
      <c r="D2102" s="3" t="s">
        <v>11</v>
      </c>
      <c r="E2102" s="3">
        <v>2</v>
      </c>
      <c r="F2102" s="3">
        <v>0</v>
      </c>
      <c r="G2102" s="3">
        <f t="shared" ref="G2102:H2102" si="2066">(E2102/221)*100</f>
        <v>0.90497737556561098</v>
      </c>
      <c r="H2102" s="3">
        <f t="shared" si="2066"/>
        <v>0</v>
      </c>
    </row>
    <row r="2103" spans="1:8" ht="14.25" customHeight="1" x14ac:dyDescent="0.3">
      <c r="A2103" s="4" t="s">
        <v>171</v>
      </c>
      <c r="B2103" s="4" t="s">
        <v>172</v>
      </c>
      <c r="C2103" s="5">
        <v>70</v>
      </c>
      <c r="D2103" s="3" t="s">
        <v>11</v>
      </c>
      <c r="E2103" s="3">
        <v>2</v>
      </c>
      <c r="F2103" s="3">
        <v>0</v>
      </c>
      <c r="G2103" s="3">
        <f t="shared" ref="G2103:H2103" si="2067">(E2103/221)*100</f>
        <v>0.90497737556561098</v>
      </c>
      <c r="H2103" s="3">
        <f t="shared" si="2067"/>
        <v>0</v>
      </c>
    </row>
    <row r="2104" spans="1:8" ht="14.25" customHeight="1" x14ac:dyDescent="0.3">
      <c r="A2104" s="4" t="s">
        <v>171</v>
      </c>
      <c r="B2104" s="4" t="s">
        <v>172</v>
      </c>
      <c r="C2104" s="5">
        <v>75</v>
      </c>
      <c r="D2104" s="3" t="s">
        <v>11</v>
      </c>
      <c r="E2104" s="3">
        <v>1</v>
      </c>
      <c r="F2104" s="3">
        <v>1</v>
      </c>
      <c r="G2104" s="3">
        <f t="shared" ref="G2104:H2104" si="2068">(E2104/221)*100</f>
        <v>0.45248868778280549</v>
      </c>
      <c r="H2104" s="3">
        <f t="shared" si="2068"/>
        <v>0.45248868778280549</v>
      </c>
    </row>
    <row r="2105" spans="1:8" ht="14.25" customHeight="1" x14ac:dyDescent="0.3">
      <c r="A2105" s="4" t="s">
        <v>171</v>
      </c>
      <c r="B2105" s="4" t="s">
        <v>172</v>
      </c>
      <c r="C2105" s="5">
        <v>80</v>
      </c>
      <c r="D2105" s="3" t="s">
        <v>12</v>
      </c>
      <c r="E2105" s="3">
        <v>3</v>
      </c>
      <c r="F2105" s="3">
        <v>0</v>
      </c>
      <c r="G2105" s="3">
        <f t="shared" ref="G2105:H2105" si="2069">(E2105/221)*100</f>
        <v>1.3574660633484164</v>
      </c>
      <c r="H2105" s="3">
        <f t="shared" si="2069"/>
        <v>0</v>
      </c>
    </row>
    <row r="2106" spans="1:8" ht="14.25" customHeight="1" x14ac:dyDescent="0.3">
      <c r="A2106" s="4" t="s">
        <v>171</v>
      </c>
      <c r="B2106" s="4" t="s">
        <v>172</v>
      </c>
      <c r="C2106" s="5">
        <v>85</v>
      </c>
      <c r="D2106" s="3" t="s">
        <v>12</v>
      </c>
      <c r="E2106" s="3">
        <v>4</v>
      </c>
      <c r="F2106" s="3">
        <v>1</v>
      </c>
      <c r="G2106" s="3">
        <f t="shared" ref="G2106:H2106" si="2070">(E2106/221)*100</f>
        <v>1.809954751131222</v>
      </c>
      <c r="H2106" s="3">
        <f t="shared" si="2070"/>
        <v>0.45248868778280549</v>
      </c>
    </row>
    <row r="2107" spans="1:8" ht="14.25" customHeight="1" x14ac:dyDescent="0.3">
      <c r="A2107" s="4" t="s">
        <v>171</v>
      </c>
      <c r="B2107" s="4" t="s">
        <v>172</v>
      </c>
      <c r="C2107" s="5">
        <v>90</v>
      </c>
      <c r="D2107" s="3" t="s">
        <v>12</v>
      </c>
      <c r="E2107" s="3">
        <v>8</v>
      </c>
      <c r="F2107" s="3">
        <v>2</v>
      </c>
      <c r="G2107" s="3">
        <f t="shared" ref="G2107:H2107" si="2071">(E2107/221)*100</f>
        <v>3.6199095022624439</v>
      </c>
      <c r="H2107" s="3">
        <f t="shared" si="2071"/>
        <v>0.90497737556561098</v>
      </c>
    </row>
    <row r="2108" spans="1:8" ht="14.25" customHeight="1" x14ac:dyDescent="0.3">
      <c r="A2108" s="4" t="s">
        <v>171</v>
      </c>
      <c r="B2108" s="4" t="s">
        <v>172</v>
      </c>
      <c r="C2108" s="5">
        <v>95</v>
      </c>
      <c r="D2108" s="3" t="s">
        <v>12</v>
      </c>
      <c r="E2108" s="3">
        <v>25</v>
      </c>
      <c r="F2108" s="3">
        <v>1</v>
      </c>
      <c r="G2108" s="3">
        <f t="shared" ref="G2108:H2108" si="2072">(E2108/221)*100</f>
        <v>11.312217194570136</v>
      </c>
      <c r="H2108" s="3">
        <f t="shared" si="2072"/>
        <v>0.45248868778280549</v>
      </c>
    </row>
    <row r="2109" spans="1:8" ht="14.25" customHeight="1" x14ac:dyDescent="0.3">
      <c r="A2109" s="4" t="s">
        <v>171</v>
      </c>
      <c r="B2109" s="4" t="s">
        <v>172</v>
      </c>
      <c r="C2109" s="5">
        <v>100</v>
      </c>
      <c r="D2109" s="3" t="s">
        <v>12</v>
      </c>
      <c r="E2109" s="3">
        <v>12</v>
      </c>
      <c r="F2109" s="3">
        <v>2</v>
      </c>
      <c r="G2109" s="3">
        <f t="shared" ref="G2109:H2109" si="2073">(E2109/221)*100</f>
        <v>5.4298642533936654</v>
      </c>
      <c r="H2109" s="3">
        <f t="shared" si="2073"/>
        <v>0.90497737556561098</v>
      </c>
    </row>
    <row r="2110" spans="1:8" ht="14.25" customHeight="1" x14ac:dyDescent="0.3">
      <c r="A2110" s="4" t="s">
        <v>171</v>
      </c>
      <c r="B2110" s="4" t="s">
        <v>172</v>
      </c>
      <c r="C2110" s="5">
        <v>105</v>
      </c>
      <c r="D2110" s="3" t="s">
        <v>12</v>
      </c>
      <c r="E2110" s="3">
        <v>18</v>
      </c>
      <c r="F2110" s="3">
        <v>1</v>
      </c>
      <c r="G2110" s="3">
        <f t="shared" ref="G2110:H2110" si="2074">(E2110/221)*100</f>
        <v>8.1447963800904972</v>
      </c>
      <c r="H2110" s="3">
        <f t="shared" si="2074"/>
        <v>0.45248868778280549</v>
      </c>
    </row>
    <row r="2111" spans="1:8" ht="14.25" customHeight="1" x14ac:dyDescent="0.3">
      <c r="A2111" s="4" t="s">
        <v>171</v>
      </c>
      <c r="B2111" s="4" t="s">
        <v>172</v>
      </c>
      <c r="C2111" s="5">
        <v>110</v>
      </c>
      <c r="D2111" s="3" t="s">
        <v>12</v>
      </c>
      <c r="E2111" s="3">
        <v>15</v>
      </c>
      <c r="F2111" s="3">
        <v>3</v>
      </c>
      <c r="G2111" s="3">
        <f t="shared" ref="G2111:H2111" si="2075">(E2111/221)*100</f>
        <v>6.7873303167420813</v>
      </c>
      <c r="H2111" s="3">
        <f t="shared" si="2075"/>
        <v>1.3574660633484164</v>
      </c>
    </row>
    <row r="2112" spans="1:8" ht="14.25" customHeight="1" x14ac:dyDescent="0.3">
      <c r="A2112" s="4" t="s">
        <v>171</v>
      </c>
      <c r="B2112" s="4" t="s">
        <v>172</v>
      </c>
      <c r="C2112" s="5">
        <v>115</v>
      </c>
      <c r="D2112" s="3" t="s">
        <v>12</v>
      </c>
      <c r="E2112" s="3">
        <v>10</v>
      </c>
      <c r="F2112" s="3">
        <v>2</v>
      </c>
      <c r="G2112" s="3">
        <f t="shared" ref="G2112:H2112" si="2076">(E2112/221)*100</f>
        <v>4.5248868778280542</v>
      </c>
      <c r="H2112" s="3">
        <f t="shared" si="2076"/>
        <v>0.90497737556561098</v>
      </c>
    </row>
    <row r="2113" spans="1:8" ht="14.25" customHeight="1" x14ac:dyDescent="0.3">
      <c r="A2113" s="4" t="s">
        <v>171</v>
      </c>
      <c r="B2113" s="4" t="s">
        <v>172</v>
      </c>
      <c r="C2113" s="5">
        <v>120</v>
      </c>
      <c r="D2113" s="3" t="s">
        <v>12</v>
      </c>
      <c r="E2113" s="3">
        <v>21</v>
      </c>
      <c r="F2113" s="3">
        <v>0</v>
      </c>
      <c r="G2113" s="3">
        <f t="shared" ref="G2113:H2113" si="2077">(E2113/221)*100</f>
        <v>9.502262443438914</v>
      </c>
      <c r="H2113" s="3">
        <f t="shared" si="2077"/>
        <v>0</v>
      </c>
    </row>
    <row r="2114" spans="1:8" ht="14.25" customHeight="1" x14ac:dyDescent="0.3">
      <c r="A2114" s="4" t="s">
        <v>171</v>
      </c>
      <c r="B2114" s="4" t="s">
        <v>172</v>
      </c>
      <c r="C2114" s="5">
        <v>125</v>
      </c>
      <c r="D2114" s="3" t="s">
        <v>12</v>
      </c>
      <c r="E2114" s="3">
        <v>9</v>
      </c>
      <c r="F2114" s="3">
        <v>1</v>
      </c>
      <c r="G2114" s="3">
        <f t="shared" ref="G2114:H2114" si="2078">(E2114/221)*100</f>
        <v>4.0723981900452486</v>
      </c>
      <c r="H2114" s="3">
        <f t="shared" si="2078"/>
        <v>0.45248868778280549</v>
      </c>
    </row>
    <row r="2115" spans="1:8" ht="14.25" customHeight="1" x14ac:dyDescent="0.3">
      <c r="A2115" s="4" t="s">
        <v>171</v>
      </c>
      <c r="B2115" s="4" t="s">
        <v>172</v>
      </c>
      <c r="C2115" s="5">
        <v>130</v>
      </c>
      <c r="D2115" s="3" t="s">
        <v>12</v>
      </c>
      <c r="E2115" s="3">
        <v>9</v>
      </c>
      <c r="F2115" s="3">
        <v>1</v>
      </c>
      <c r="G2115" s="3">
        <f t="shared" ref="G2115:H2115" si="2079">(E2115/221)*100</f>
        <v>4.0723981900452486</v>
      </c>
      <c r="H2115" s="3">
        <f t="shared" si="2079"/>
        <v>0.45248868778280549</v>
      </c>
    </row>
    <row r="2116" spans="1:8" ht="14.25" customHeight="1" x14ac:dyDescent="0.3">
      <c r="A2116" s="4" t="s">
        <v>171</v>
      </c>
      <c r="B2116" s="4" t="s">
        <v>172</v>
      </c>
      <c r="C2116" s="5">
        <v>135</v>
      </c>
      <c r="D2116" s="3" t="s">
        <v>12</v>
      </c>
      <c r="E2116" s="3">
        <v>11</v>
      </c>
      <c r="F2116" s="3">
        <v>0</v>
      </c>
      <c r="G2116" s="3">
        <f t="shared" ref="G2116:H2116" si="2080">(E2116/221)*100</f>
        <v>4.9773755656108598</v>
      </c>
      <c r="H2116" s="3">
        <f t="shared" si="2080"/>
        <v>0</v>
      </c>
    </row>
    <row r="2117" spans="1:8" ht="14.25" customHeight="1" x14ac:dyDescent="0.3">
      <c r="A2117" s="4" t="s">
        <v>171</v>
      </c>
      <c r="B2117" s="4" t="s">
        <v>172</v>
      </c>
      <c r="C2117" s="5">
        <v>140</v>
      </c>
      <c r="D2117" s="3" t="s">
        <v>12</v>
      </c>
      <c r="E2117" s="3">
        <v>3</v>
      </c>
      <c r="F2117" s="3">
        <v>0</v>
      </c>
      <c r="G2117" s="3">
        <f t="shared" ref="G2117:H2117" si="2081">(E2117/221)*100</f>
        <v>1.3574660633484164</v>
      </c>
      <c r="H2117" s="3">
        <f t="shared" si="2081"/>
        <v>0</v>
      </c>
    </row>
    <row r="2118" spans="1:8" ht="14.25" customHeight="1" x14ac:dyDescent="0.3">
      <c r="A2118" s="4" t="s">
        <v>171</v>
      </c>
      <c r="B2118" s="4" t="s">
        <v>172</v>
      </c>
      <c r="C2118" s="5">
        <v>145</v>
      </c>
      <c r="D2118" s="3" t="s">
        <v>12</v>
      </c>
      <c r="E2118" s="3">
        <v>4</v>
      </c>
      <c r="F2118" s="3">
        <v>0</v>
      </c>
      <c r="G2118" s="3">
        <f t="shared" ref="G2118:H2118" si="2082">(E2118/221)*100</f>
        <v>1.809954751131222</v>
      </c>
      <c r="H2118" s="3">
        <f t="shared" si="2082"/>
        <v>0</v>
      </c>
    </row>
    <row r="2119" spans="1:8" ht="14.25" customHeight="1" x14ac:dyDescent="0.3">
      <c r="A2119" s="4" t="s">
        <v>171</v>
      </c>
      <c r="B2119" s="4" t="s">
        <v>172</v>
      </c>
      <c r="C2119" s="5">
        <v>150</v>
      </c>
      <c r="D2119" s="3" t="s">
        <v>12</v>
      </c>
      <c r="E2119" s="3">
        <v>3</v>
      </c>
      <c r="F2119" s="3">
        <v>0</v>
      </c>
      <c r="G2119" s="3">
        <f t="shared" ref="G2119:H2119" si="2083">(E2119/221)*100</f>
        <v>1.3574660633484164</v>
      </c>
      <c r="H2119" s="3">
        <f t="shared" si="2083"/>
        <v>0</v>
      </c>
    </row>
    <row r="2120" spans="1:8" ht="14.25" customHeight="1" x14ac:dyDescent="0.3">
      <c r="A2120" s="4" t="s">
        <v>171</v>
      </c>
      <c r="B2120" s="4" t="s">
        <v>172</v>
      </c>
      <c r="C2120" s="5">
        <v>155</v>
      </c>
      <c r="D2120" s="3" t="s">
        <v>12</v>
      </c>
      <c r="E2120" s="3">
        <v>2</v>
      </c>
      <c r="F2120" s="3">
        <v>0</v>
      </c>
      <c r="G2120" s="3">
        <f t="shared" ref="G2120:H2120" si="2084">(E2120/221)*100</f>
        <v>0.90497737556561098</v>
      </c>
      <c r="H2120" s="3">
        <f t="shared" si="2084"/>
        <v>0</v>
      </c>
    </row>
    <row r="2121" spans="1:8" ht="14.25" customHeight="1" x14ac:dyDescent="0.3">
      <c r="A2121" s="4" t="s">
        <v>171</v>
      </c>
      <c r="B2121" s="4" t="s">
        <v>172</v>
      </c>
      <c r="C2121" s="5">
        <v>160</v>
      </c>
      <c r="D2121" s="3" t="s">
        <v>12</v>
      </c>
      <c r="E2121" s="3">
        <v>1</v>
      </c>
      <c r="F2121" s="3">
        <v>0</v>
      </c>
      <c r="G2121" s="3">
        <f t="shared" ref="G2121:H2121" si="2085">(E2121/221)*100</f>
        <v>0.45248868778280549</v>
      </c>
      <c r="H2121" s="3">
        <f t="shared" si="2085"/>
        <v>0</v>
      </c>
    </row>
    <row r="2122" spans="1:8" ht="14.25" customHeight="1" x14ac:dyDescent="0.3">
      <c r="A2122" s="4" t="s">
        <v>171</v>
      </c>
      <c r="B2122" s="4" t="s">
        <v>172</v>
      </c>
      <c r="C2122" s="5">
        <v>165</v>
      </c>
      <c r="D2122" s="3" t="s">
        <v>12</v>
      </c>
      <c r="E2122" s="3">
        <v>0</v>
      </c>
      <c r="F2122" s="3">
        <v>0</v>
      </c>
      <c r="G2122" s="3">
        <f t="shared" ref="G2122:H2122" si="2086">(E2122/221)*100</f>
        <v>0</v>
      </c>
      <c r="H2122" s="3">
        <f t="shared" si="2086"/>
        <v>0</v>
      </c>
    </row>
    <row r="2123" spans="1:8" ht="14.25" customHeight="1" x14ac:dyDescent="0.3">
      <c r="A2123" s="4" t="s">
        <v>171</v>
      </c>
      <c r="B2123" s="4" t="s">
        <v>172</v>
      </c>
      <c r="C2123" s="5">
        <v>170</v>
      </c>
      <c r="D2123" s="3" t="s">
        <v>12</v>
      </c>
      <c r="E2123" s="3">
        <v>0</v>
      </c>
      <c r="F2123" s="3">
        <v>0</v>
      </c>
      <c r="G2123" s="3">
        <f t="shared" ref="G2123:H2123" si="2087">(E2123/221)*100</f>
        <v>0</v>
      </c>
      <c r="H2123" s="3">
        <f t="shared" si="2087"/>
        <v>0</v>
      </c>
    </row>
    <row r="2124" spans="1:8" ht="14.25" customHeight="1" x14ac:dyDescent="0.3">
      <c r="A2124" s="4" t="s">
        <v>171</v>
      </c>
      <c r="B2124" s="4" t="s">
        <v>172</v>
      </c>
      <c r="C2124" s="5">
        <v>175</v>
      </c>
      <c r="D2124" s="3" t="s">
        <v>12</v>
      </c>
      <c r="E2124" s="3">
        <v>0</v>
      </c>
      <c r="F2124" s="3">
        <v>0</v>
      </c>
      <c r="G2124" s="3">
        <f t="shared" ref="G2124:H2124" si="2088">(E2124/221)*100</f>
        <v>0</v>
      </c>
      <c r="H2124" s="3">
        <f t="shared" si="2088"/>
        <v>0</v>
      </c>
    </row>
    <row r="2125" spans="1:8" ht="14.25" customHeight="1" x14ac:dyDescent="0.3">
      <c r="A2125" s="4" t="s">
        <v>171</v>
      </c>
      <c r="B2125" s="4" t="s">
        <v>172</v>
      </c>
      <c r="C2125" s="5" t="s">
        <v>14</v>
      </c>
      <c r="D2125" s="3" t="s">
        <v>12</v>
      </c>
      <c r="E2125" s="3">
        <v>0</v>
      </c>
      <c r="F2125" s="3">
        <v>0</v>
      </c>
      <c r="G2125" s="3">
        <f t="shared" ref="G2125:H2125" si="2089">(E2125/221)*100</f>
        <v>0</v>
      </c>
      <c r="H2125" s="3">
        <f t="shared" si="2089"/>
        <v>0</v>
      </c>
    </row>
    <row r="2126" spans="1:8" ht="14.25" customHeight="1" x14ac:dyDescent="0.3">
      <c r="A2126" s="4" t="s">
        <v>82</v>
      </c>
      <c r="B2126" s="4" t="s">
        <v>173</v>
      </c>
      <c r="C2126" s="5">
        <v>5</v>
      </c>
      <c r="D2126" s="3" t="s">
        <v>10</v>
      </c>
      <c r="E2126" s="3">
        <v>0</v>
      </c>
      <c r="F2126" s="3">
        <v>0</v>
      </c>
      <c r="G2126" s="3">
        <f t="shared" ref="G2126:H2126" si="2090">(E2126/194)*100</f>
        <v>0</v>
      </c>
      <c r="H2126" s="3">
        <f t="shared" si="2090"/>
        <v>0</v>
      </c>
    </row>
    <row r="2127" spans="1:8" ht="14.25" customHeight="1" x14ac:dyDescent="0.3">
      <c r="A2127" s="4" t="s">
        <v>82</v>
      </c>
      <c r="B2127" s="4" t="s">
        <v>173</v>
      </c>
      <c r="C2127" s="5">
        <v>10</v>
      </c>
      <c r="D2127" s="3" t="s">
        <v>10</v>
      </c>
      <c r="E2127" s="3">
        <v>0</v>
      </c>
      <c r="F2127" s="3">
        <v>0</v>
      </c>
      <c r="G2127" s="3">
        <f t="shared" ref="G2127:H2127" si="2091">(E2127/194)*100</f>
        <v>0</v>
      </c>
      <c r="H2127" s="3">
        <f t="shared" si="2091"/>
        <v>0</v>
      </c>
    </row>
    <row r="2128" spans="1:8" ht="14.25" customHeight="1" x14ac:dyDescent="0.3">
      <c r="A2128" s="4" t="s">
        <v>82</v>
      </c>
      <c r="B2128" s="4" t="s">
        <v>173</v>
      </c>
      <c r="C2128" s="5">
        <v>15</v>
      </c>
      <c r="D2128" s="3" t="s">
        <v>10</v>
      </c>
      <c r="E2128" s="3">
        <v>1</v>
      </c>
      <c r="F2128" s="3">
        <v>0</v>
      </c>
      <c r="G2128" s="3">
        <f t="shared" ref="G2128:H2128" si="2092">(E2128/194)*100</f>
        <v>0.51546391752577314</v>
      </c>
      <c r="H2128" s="3">
        <f t="shared" si="2092"/>
        <v>0</v>
      </c>
    </row>
    <row r="2129" spans="1:8" ht="14.25" customHeight="1" x14ac:dyDescent="0.3">
      <c r="A2129" s="4" t="s">
        <v>82</v>
      </c>
      <c r="B2129" s="4" t="s">
        <v>173</v>
      </c>
      <c r="C2129" s="5">
        <v>20</v>
      </c>
      <c r="D2129" s="3" t="s">
        <v>10</v>
      </c>
      <c r="E2129" s="3">
        <v>5</v>
      </c>
      <c r="F2129" s="3">
        <v>0</v>
      </c>
      <c r="G2129" s="3">
        <f t="shared" ref="G2129:H2129" si="2093">(E2129/194)*100</f>
        <v>2.5773195876288657</v>
      </c>
      <c r="H2129" s="3">
        <f t="shared" si="2093"/>
        <v>0</v>
      </c>
    </row>
    <row r="2130" spans="1:8" ht="14.25" customHeight="1" x14ac:dyDescent="0.3">
      <c r="A2130" s="4" t="s">
        <v>82</v>
      </c>
      <c r="B2130" s="4" t="s">
        <v>173</v>
      </c>
      <c r="C2130" s="5">
        <v>25</v>
      </c>
      <c r="D2130" s="3" t="s">
        <v>10</v>
      </c>
      <c r="E2130" s="3">
        <v>5</v>
      </c>
      <c r="F2130" s="3">
        <v>0</v>
      </c>
      <c r="G2130" s="3">
        <f t="shared" ref="G2130:H2130" si="2094">(E2130/194)*100</f>
        <v>2.5773195876288657</v>
      </c>
      <c r="H2130" s="3">
        <f t="shared" si="2094"/>
        <v>0</v>
      </c>
    </row>
    <row r="2131" spans="1:8" ht="14.25" customHeight="1" x14ac:dyDescent="0.3">
      <c r="A2131" s="4" t="s">
        <v>82</v>
      </c>
      <c r="B2131" s="4" t="s">
        <v>173</v>
      </c>
      <c r="C2131" s="5">
        <v>30</v>
      </c>
      <c r="D2131" s="3" t="s">
        <v>10</v>
      </c>
      <c r="E2131" s="3">
        <v>4</v>
      </c>
      <c r="F2131" s="3">
        <v>0</v>
      </c>
      <c r="G2131" s="3">
        <f t="shared" ref="G2131:H2131" si="2095">(E2131/194)*100</f>
        <v>2.0618556701030926</v>
      </c>
      <c r="H2131" s="3">
        <f t="shared" si="2095"/>
        <v>0</v>
      </c>
    </row>
    <row r="2132" spans="1:8" ht="14.25" customHeight="1" x14ac:dyDescent="0.3">
      <c r="A2132" s="4" t="s">
        <v>82</v>
      </c>
      <c r="B2132" s="4" t="s">
        <v>173</v>
      </c>
      <c r="C2132" s="5">
        <v>35</v>
      </c>
      <c r="D2132" s="3" t="s">
        <v>10</v>
      </c>
      <c r="E2132" s="3">
        <v>2</v>
      </c>
      <c r="F2132" s="3">
        <v>0</v>
      </c>
      <c r="G2132" s="3">
        <f t="shared" ref="G2132:H2132" si="2096">(E2132/194)*100</f>
        <v>1.0309278350515463</v>
      </c>
      <c r="H2132" s="3">
        <f t="shared" si="2096"/>
        <v>0</v>
      </c>
    </row>
    <row r="2133" spans="1:8" ht="14.25" customHeight="1" x14ac:dyDescent="0.3">
      <c r="A2133" s="4" t="s">
        <v>82</v>
      </c>
      <c r="B2133" s="4" t="s">
        <v>173</v>
      </c>
      <c r="C2133" s="5">
        <v>40</v>
      </c>
      <c r="D2133" s="3" t="s">
        <v>11</v>
      </c>
      <c r="E2133" s="3">
        <v>2</v>
      </c>
      <c r="F2133" s="3">
        <v>0</v>
      </c>
      <c r="G2133" s="3">
        <f t="shared" ref="G2133:H2133" si="2097">(E2133/194)*100</f>
        <v>1.0309278350515463</v>
      </c>
      <c r="H2133" s="3">
        <f t="shared" si="2097"/>
        <v>0</v>
      </c>
    </row>
    <row r="2134" spans="1:8" ht="14.25" customHeight="1" x14ac:dyDescent="0.3">
      <c r="A2134" s="4" t="s">
        <v>82</v>
      </c>
      <c r="B2134" s="4" t="s">
        <v>173</v>
      </c>
      <c r="C2134" s="5">
        <v>45</v>
      </c>
      <c r="D2134" s="3" t="s">
        <v>11</v>
      </c>
      <c r="E2134" s="3">
        <v>2</v>
      </c>
      <c r="F2134" s="3">
        <v>0</v>
      </c>
      <c r="G2134" s="3">
        <f t="shared" ref="G2134:H2134" si="2098">(E2134/194)*100</f>
        <v>1.0309278350515463</v>
      </c>
      <c r="H2134" s="3">
        <f t="shared" si="2098"/>
        <v>0</v>
      </c>
    </row>
    <row r="2135" spans="1:8" ht="14.25" customHeight="1" x14ac:dyDescent="0.3">
      <c r="A2135" s="4" t="s">
        <v>82</v>
      </c>
      <c r="B2135" s="4" t="s">
        <v>173</v>
      </c>
      <c r="C2135" s="5">
        <v>50</v>
      </c>
      <c r="D2135" s="3" t="s">
        <v>11</v>
      </c>
      <c r="E2135" s="3">
        <v>0</v>
      </c>
      <c r="F2135" s="3">
        <v>0</v>
      </c>
      <c r="G2135" s="3">
        <f t="shared" ref="G2135:H2135" si="2099">(E2135/194)*100</f>
        <v>0</v>
      </c>
      <c r="H2135" s="3">
        <f t="shared" si="2099"/>
        <v>0</v>
      </c>
    </row>
    <row r="2136" spans="1:8" ht="14.25" customHeight="1" x14ac:dyDescent="0.3">
      <c r="A2136" s="4" t="s">
        <v>82</v>
      </c>
      <c r="B2136" s="4" t="s">
        <v>173</v>
      </c>
      <c r="C2136" s="5">
        <v>55</v>
      </c>
      <c r="D2136" s="3" t="s">
        <v>11</v>
      </c>
      <c r="E2136" s="3">
        <v>0</v>
      </c>
      <c r="F2136" s="3">
        <v>0</v>
      </c>
      <c r="G2136" s="3">
        <f t="shared" ref="G2136:H2136" si="2100">(E2136/194)*100</f>
        <v>0</v>
      </c>
      <c r="H2136" s="3">
        <f t="shared" si="2100"/>
        <v>0</v>
      </c>
    </row>
    <row r="2137" spans="1:8" ht="14.25" customHeight="1" x14ac:dyDescent="0.3">
      <c r="A2137" s="4" t="s">
        <v>82</v>
      </c>
      <c r="B2137" s="4" t="s">
        <v>173</v>
      </c>
      <c r="C2137" s="5">
        <v>60</v>
      </c>
      <c r="D2137" s="3" t="s">
        <v>11</v>
      </c>
      <c r="E2137" s="3">
        <v>0</v>
      </c>
      <c r="F2137" s="3">
        <v>0</v>
      </c>
      <c r="G2137" s="3">
        <f t="shared" ref="G2137:H2137" si="2101">(E2137/194)*100</f>
        <v>0</v>
      </c>
      <c r="H2137" s="3">
        <f t="shared" si="2101"/>
        <v>0</v>
      </c>
    </row>
    <row r="2138" spans="1:8" ht="14.25" customHeight="1" x14ac:dyDescent="0.3">
      <c r="A2138" s="4" t="s">
        <v>82</v>
      </c>
      <c r="B2138" s="4" t="s">
        <v>173</v>
      </c>
      <c r="C2138" s="5">
        <v>65</v>
      </c>
      <c r="D2138" s="3" t="s">
        <v>11</v>
      </c>
      <c r="E2138" s="3">
        <v>2</v>
      </c>
      <c r="F2138" s="3">
        <v>0</v>
      </c>
      <c r="G2138" s="3">
        <f t="shared" ref="G2138:H2138" si="2102">(E2138/194)*100</f>
        <v>1.0309278350515463</v>
      </c>
      <c r="H2138" s="3">
        <f t="shared" si="2102"/>
        <v>0</v>
      </c>
    </row>
    <row r="2139" spans="1:8" ht="14.25" customHeight="1" x14ac:dyDescent="0.3">
      <c r="A2139" s="4" t="s">
        <v>82</v>
      </c>
      <c r="B2139" s="4" t="s">
        <v>173</v>
      </c>
      <c r="C2139" s="5">
        <v>70</v>
      </c>
      <c r="D2139" s="3" t="s">
        <v>11</v>
      </c>
      <c r="E2139" s="3">
        <v>0</v>
      </c>
      <c r="F2139" s="3">
        <v>0</v>
      </c>
      <c r="G2139" s="3">
        <f t="shared" ref="G2139:H2139" si="2103">(E2139/194)*100</f>
        <v>0</v>
      </c>
      <c r="H2139" s="3">
        <f t="shared" si="2103"/>
        <v>0</v>
      </c>
    </row>
    <row r="2140" spans="1:8" ht="14.25" customHeight="1" x14ac:dyDescent="0.3">
      <c r="A2140" s="4" t="s">
        <v>82</v>
      </c>
      <c r="B2140" s="4" t="s">
        <v>173</v>
      </c>
      <c r="C2140" s="5">
        <v>75</v>
      </c>
      <c r="D2140" s="3" t="s">
        <v>11</v>
      </c>
      <c r="E2140" s="3">
        <v>4</v>
      </c>
      <c r="F2140" s="3">
        <v>0</v>
      </c>
      <c r="G2140" s="3">
        <f t="shared" ref="G2140:H2140" si="2104">(E2140/194)*100</f>
        <v>2.0618556701030926</v>
      </c>
      <c r="H2140" s="3">
        <f t="shared" si="2104"/>
        <v>0</v>
      </c>
    </row>
    <row r="2141" spans="1:8" ht="14.25" customHeight="1" x14ac:dyDescent="0.3">
      <c r="A2141" s="4" t="s">
        <v>82</v>
      </c>
      <c r="B2141" s="4" t="s">
        <v>173</v>
      </c>
      <c r="C2141" s="5">
        <v>80</v>
      </c>
      <c r="D2141" s="3" t="s">
        <v>12</v>
      </c>
      <c r="E2141" s="3">
        <v>1</v>
      </c>
      <c r="F2141" s="3">
        <v>0</v>
      </c>
      <c r="G2141" s="3">
        <f t="shared" ref="G2141:H2141" si="2105">(E2141/194)*100</f>
        <v>0.51546391752577314</v>
      </c>
      <c r="H2141" s="3">
        <f t="shared" si="2105"/>
        <v>0</v>
      </c>
    </row>
    <row r="2142" spans="1:8" ht="14.25" customHeight="1" x14ac:dyDescent="0.3">
      <c r="A2142" s="4" t="s">
        <v>82</v>
      </c>
      <c r="B2142" s="4" t="s">
        <v>173</v>
      </c>
      <c r="C2142" s="5">
        <v>85</v>
      </c>
      <c r="D2142" s="3" t="s">
        <v>12</v>
      </c>
      <c r="E2142" s="3">
        <v>5</v>
      </c>
      <c r="F2142" s="3">
        <v>2</v>
      </c>
      <c r="G2142" s="3">
        <f t="shared" ref="G2142:H2142" si="2106">(E2142/194)*100</f>
        <v>2.5773195876288657</v>
      </c>
      <c r="H2142" s="3">
        <f t="shared" si="2106"/>
        <v>1.0309278350515463</v>
      </c>
    </row>
    <row r="2143" spans="1:8" ht="14.25" customHeight="1" x14ac:dyDescent="0.3">
      <c r="A2143" s="4" t="s">
        <v>82</v>
      </c>
      <c r="B2143" s="4" t="s">
        <v>173</v>
      </c>
      <c r="C2143" s="5">
        <v>90</v>
      </c>
      <c r="D2143" s="3" t="s">
        <v>12</v>
      </c>
      <c r="E2143" s="3">
        <v>16</v>
      </c>
      <c r="F2143" s="3">
        <v>0</v>
      </c>
      <c r="G2143" s="3">
        <f t="shared" ref="G2143:H2143" si="2107">(E2143/194)*100</f>
        <v>8.2474226804123703</v>
      </c>
      <c r="H2143" s="3">
        <f t="shared" si="2107"/>
        <v>0</v>
      </c>
    </row>
    <row r="2144" spans="1:8" ht="14.25" customHeight="1" x14ac:dyDescent="0.3">
      <c r="A2144" s="4" t="s">
        <v>82</v>
      </c>
      <c r="B2144" s="4" t="s">
        <v>173</v>
      </c>
      <c r="C2144" s="5">
        <v>95</v>
      </c>
      <c r="D2144" s="3" t="s">
        <v>12</v>
      </c>
      <c r="E2144" s="3">
        <v>20</v>
      </c>
      <c r="F2144" s="3">
        <v>0</v>
      </c>
      <c r="G2144" s="3">
        <f t="shared" ref="G2144:H2144" si="2108">(E2144/194)*100</f>
        <v>10.309278350515463</v>
      </c>
      <c r="H2144" s="3">
        <f t="shared" si="2108"/>
        <v>0</v>
      </c>
    </row>
    <row r="2145" spans="1:8" ht="14.25" customHeight="1" x14ac:dyDescent="0.3">
      <c r="A2145" s="4" t="s">
        <v>82</v>
      </c>
      <c r="B2145" s="4" t="s">
        <v>173</v>
      </c>
      <c r="C2145" s="5">
        <v>100</v>
      </c>
      <c r="D2145" s="3" t="s">
        <v>12</v>
      </c>
      <c r="E2145" s="3">
        <v>18</v>
      </c>
      <c r="F2145" s="3">
        <v>1</v>
      </c>
      <c r="G2145" s="3">
        <f t="shared" ref="G2145:H2145" si="2109">(E2145/194)*100</f>
        <v>9.2783505154639183</v>
      </c>
      <c r="H2145" s="3">
        <f t="shared" si="2109"/>
        <v>0.51546391752577314</v>
      </c>
    </row>
    <row r="2146" spans="1:8" ht="14.25" customHeight="1" x14ac:dyDescent="0.3">
      <c r="A2146" s="4" t="s">
        <v>82</v>
      </c>
      <c r="B2146" s="4" t="s">
        <v>173</v>
      </c>
      <c r="C2146" s="5">
        <v>105</v>
      </c>
      <c r="D2146" s="3" t="s">
        <v>12</v>
      </c>
      <c r="E2146" s="3">
        <v>26</v>
      </c>
      <c r="F2146" s="3">
        <v>1</v>
      </c>
      <c r="G2146" s="3">
        <f t="shared" ref="G2146:H2146" si="2110">(E2146/194)*100</f>
        <v>13.402061855670103</v>
      </c>
      <c r="H2146" s="3">
        <f t="shared" si="2110"/>
        <v>0.51546391752577314</v>
      </c>
    </row>
    <row r="2147" spans="1:8" ht="14.25" customHeight="1" x14ac:dyDescent="0.3">
      <c r="A2147" s="4" t="s">
        <v>82</v>
      </c>
      <c r="B2147" s="4" t="s">
        <v>173</v>
      </c>
      <c r="C2147" s="5">
        <v>110</v>
      </c>
      <c r="D2147" s="3" t="s">
        <v>12</v>
      </c>
      <c r="E2147" s="3">
        <v>12</v>
      </c>
      <c r="F2147" s="3">
        <v>0</v>
      </c>
      <c r="G2147" s="3">
        <f t="shared" ref="G2147:H2147" si="2111">(E2147/194)*100</f>
        <v>6.1855670103092786</v>
      </c>
      <c r="H2147" s="3">
        <f t="shared" si="2111"/>
        <v>0</v>
      </c>
    </row>
    <row r="2148" spans="1:8" ht="14.25" customHeight="1" x14ac:dyDescent="0.3">
      <c r="A2148" s="4" t="s">
        <v>82</v>
      </c>
      <c r="B2148" s="4" t="s">
        <v>173</v>
      </c>
      <c r="C2148" s="5">
        <v>115</v>
      </c>
      <c r="D2148" s="3" t="s">
        <v>12</v>
      </c>
      <c r="E2148" s="3">
        <v>19</v>
      </c>
      <c r="F2148" s="3">
        <v>0</v>
      </c>
      <c r="G2148" s="3">
        <f t="shared" ref="G2148:H2148" si="2112">(E2148/194)*100</f>
        <v>9.7938144329896915</v>
      </c>
      <c r="H2148" s="3">
        <f t="shared" si="2112"/>
        <v>0</v>
      </c>
    </row>
    <row r="2149" spans="1:8" ht="14.25" customHeight="1" x14ac:dyDescent="0.3">
      <c r="A2149" s="4" t="s">
        <v>82</v>
      </c>
      <c r="B2149" s="4" t="s">
        <v>173</v>
      </c>
      <c r="C2149" s="5">
        <v>120</v>
      </c>
      <c r="D2149" s="3" t="s">
        <v>12</v>
      </c>
      <c r="E2149" s="3">
        <v>13</v>
      </c>
      <c r="F2149" s="3">
        <v>0</v>
      </c>
      <c r="G2149" s="3">
        <f t="shared" ref="G2149:H2149" si="2113">(E2149/194)*100</f>
        <v>6.7010309278350517</v>
      </c>
      <c r="H2149" s="3">
        <f t="shared" si="2113"/>
        <v>0</v>
      </c>
    </row>
    <row r="2150" spans="1:8" ht="14.25" customHeight="1" x14ac:dyDescent="0.3">
      <c r="A2150" s="4" t="s">
        <v>82</v>
      </c>
      <c r="B2150" s="4" t="s">
        <v>173</v>
      </c>
      <c r="C2150" s="5">
        <v>125</v>
      </c>
      <c r="D2150" s="3" t="s">
        <v>12</v>
      </c>
      <c r="E2150" s="3">
        <v>11</v>
      </c>
      <c r="F2150" s="3">
        <v>0</v>
      </c>
      <c r="G2150" s="3">
        <f t="shared" ref="G2150:H2150" si="2114">(E2150/194)*100</f>
        <v>5.6701030927835054</v>
      </c>
      <c r="H2150" s="3">
        <f t="shared" si="2114"/>
        <v>0</v>
      </c>
    </row>
    <row r="2151" spans="1:8" ht="14.25" customHeight="1" x14ac:dyDescent="0.3">
      <c r="A2151" s="4" t="s">
        <v>82</v>
      </c>
      <c r="B2151" s="4" t="s">
        <v>173</v>
      </c>
      <c r="C2151" s="5">
        <v>130</v>
      </c>
      <c r="D2151" s="3" t="s">
        <v>12</v>
      </c>
      <c r="E2151" s="3">
        <v>7</v>
      </c>
      <c r="F2151" s="3">
        <v>0</v>
      </c>
      <c r="G2151" s="3">
        <f t="shared" ref="G2151:H2151" si="2115">(E2151/194)*100</f>
        <v>3.608247422680412</v>
      </c>
      <c r="H2151" s="3">
        <f t="shared" si="2115"/>
        <v>0</v>
      </c>
    </row>
    <row r="2152" spans="1:8" ht="14.25" customHeight="1" x14ac:dyDescent="0.3">
      <c r="A2152" s="4" t="s">
        <v>82</v>
      </c>
      <c r="B2152" s="4" t="s">
        <v>173</v>
      </c>
      <c r="C2152" s="5">
        <v>135</v>
      </c>
      <c r="D2152" s="3" t="s">
        <v>12</v>
      </c>
      <c r="E2152" s="3">
        <v>7</v>
      </c>
      <c r="F2152" s="3">
        <v>1</v>
      </c>
      <c r="G2152" s="3">
        <f t="shared" ref="G2152:H2152" si="2116">(E2152/194)*100</f>
        <v>3.608247422680412</v>
      </c>
      <c r="H2152" s="3">
        <f t="shared" si="2116"/>
        <v>0.51546391752577314</v>
      </c>
    </row>
    <row r="2153" spans="1:8" ht="14.25" customHeight="1" x14ac:dyDescent="0.3">
      <c r="A2153" s="4" t="s">
        <v>82</v>
      </c>
      <c r="B2153" s="4" t="s">
        <v>173</v>
      </c>
      <c r="C2153" s="5">
        <v>140</v>
      </c>
      <c r="D2153" s="3" t="s">
        <v>12</v>
      </c>
      <c r="E2153" s="3">
        <v>3</v>
      </c>
      <c r="F2153" s="3">
        <v>0</v>
      </c>
      <c r="G2153" s="3">
        <f t="shared" ref="G2153:H2153" si="2117">(E2153/194)*100</f>
        <v>1.5463917525773196</v>
      </c>
      <c r="H2153" s="3">
        <f t="shared" si="2117"/>
        <v>0</v>
      </c>
    </row>
    <row r="2154" spans="1:8" ht="14.25" customHeight="1" x14ac:dyDescent="0.3">
      <c r="A2154" s="4" t="s">
        <v>82</v>
      </c>
      <c r="B2154" s="4" t="s">
        <v>173</v>
      </c>
      <c r="C2154" s="5">
        <v>145</v>
      </c>
      <c r="D2154" s="3" t="s">
        <v>12</v>
      </c>
      <c r="E2154" s="3">
        <v>1</v>
      </c>
      <c r="F2154" s="3">
        <v>0</v>
      </c>
      <c r="G2154" s="3">
        <f t="shared" ref="G2154:H2154" si="2118">(E2154/194)*100</f>
        <v>0.51546391752577314</v>
      </c>
      <c r="H2154" s="3">
        <f t="shared" si="2118"/>
        <v>0</v>
      </c>
    </row>
    <row r="2155" spans="1:8" ht="14.25" customHeight="1" x14ac:dyDescent="0.3">
      <c r="A2155" s="4" t="s">
        <v>82</v>
      </c>
      <c r="B2155" s="4" t="s">
        <v>173</v>
      </c>
      <c r="C2155" s="5">
        <v>150</v>
      </c>
      <c r="D2155" s="3" t="s">
        <v>12</v>
      </c>
      <c r="E2155" s="3">
        <v>0</v>
      </c>
      <c r="F2155" s="3">
        <v>0</v>
      </c>
      <c r="G2155" s="3">
        <f t="shared" ref="G2155:H2155" si="2119">(E2155/194)*100</f>
        <v>0</v>
      </c>
      <c r="H2155" s="3">
        <f t="shared" si="2119"/>
        <v>0</v>
      </c>
    </row>
    <row r="2156" spans="1:8" ht="14.25" customHeight="1" x14ac:dyDescent="0.3">
      <c r="A2156" s="4" t="s">
        <v>82</v>
      </c>
      <c r="B2156" s="4" t="s">
        <v>173</v>
      </c>
      <c r="C2156" s="5">
        <v>155</v>
      </c>
      <c r="D2156" s="3" t="s">
        <v>12</v>
      </c>
      <c r="E2156" s="3">
        <v>1</v>
      </c>
      <c r="F2156" s="3">
        <v>0</v>
      </c>
      <c r="G2156" s="3">
        <f t="shared" ref="G2156:H2156" si="2120">(E2156/194)*100</f>
        <v>0.51546391752577314</v>
      </c>
      <c r="H2156" s="3">
        <f t="shared" si="2120"/>
        <v>0</v>
      </c>
    </row>
    <row r="2157" spans="1:8" ht="14.25" customHeight="1" x14ac:dyDescent="0.3">
      <c r="A2157" s="4" t="s">
        <v>82</v>
      </c>
      <c r="B2157" s="4" t="s">
        <v>173</v>
      </c>
      <c r="C2157" s="5">
        <v>160</v>
      </c>
      <c r="D2157" s="3" t="s">
        <v>12</v>
      </c>
      <c r="E2157" s="3">
        <v>2</v>
      </c>
      <c r="F2157" s="3">
        <v>0</v>
      </c>
      <c r="G2157" s="3">
        <f t="shared" ref="G2157:H2157" si="2121">(E2157/194)*100</f>
        <v>1.0309278350515463</v>
      </c>
      <c r="H2157" s="3">
        <f t="shared" si="2121"/>
        <v>0</v>
      </c>
    </row>
    <row r="2158" spans="1:8" ht="14.25" customHeight="1" x14ac:dyDescent="0.3">
      <c r="A2158" s="4" t="s">
        <v>82</v>
      </c>
      <c r="B2158" s="4" t="s">
        <v>173</v>
      </c>
      <c r="C2158" s="5">
        <v>165</v>
      </c>
      <c r="D2158" s="3" t="s">
        <v>12</v>
      </c>
      <c r="E2158" s="3">
        <v>0</v>
      </c>
      <c r="F2158" s="3">
        <v>0</v>
      </c>
      <c r="G2158" s="3">
        <f t="shared" ref="G2158:H2158" si="2122">(E2158/194)*100</f>
        <v>0</v>
      </c>
      <c r="H2158" s="3">
        <f t="shared" si="2122"/>
        <v>0</v>
      </c>
    </row>
    <row r="2159" spans="1:8" ht="14.25" customHeight="1" x14ac:dyDescent="0.3">
      <c r="A2159" s="4" t="s">
        <v>82</v>
      </c>
      <c r="B2159" s="4" t="s">
        <v>173</v>
      </c>
      <c r="C2159" s="5">
        <v>170</v>
      </c>
      <c r="D2159" s="3" t="s">
        <v>12</v>
      </c>
      <c r="E2159" s="3">
        <v>0</v>
      </c>
      <c r="F2159" s="3">
        <v>0</v>
      </c>
      <c r="G2159" s="3">
        <f t="shared" ref="G2159:H2159" si="2123">(E2159/194)*100</f>
        <v>0</v>
      </c>
      <c r="H2159" s="3">
        <f t="shared" si="2123"/>
        <v>0</v>
      </c>
    </row>
    <row r="2160" spans="1:8" ht="14.25" customHeight="1" x14ac:dyDescent="0.3">
      <c r="A2160" s="4" t="s">
        <v>82</v>
      </c>
      <c r="B2160" s="4" t="s">
        <v>173</v>
      </c>
      <c r="C2160" s="5">
        <v>175</v>
      </c>
      <c r="D2160" s="3" t="s">
        <v>12</v>
      </c>
      <c r="E2160" s="3">
        <v>0</v>
      </c>
      <c r="F2160" s="3">
        <v>0</v>
      </c>
      <c r="G2160" s="3">
        <f t="shared" ref="G2160:H2160" si="2124">(E2160/194)*100</f>
        <v>0</v>
      </c>
      <c r="H2160" s="3">
        <f t="shared" si="2124"/>
        <v>0</v>
      </c>
    </row>
    <row r="2161" spans="1:8" ht="14.25" customHeight="1" x14ac:dyDescent="0.3">
      <c r="A2161" s="4" t="s">
        <v>82</v>
      </c>
      <c r="B2161" s="4" t="s">
        <v>173</v>
      </c>
      <c r="C2161" s="5" t="s">
        <v>14</v>
      </c>
      <c r="D2161" s="3" t="s">
        <v>12</v>
      </c>
      <c r="E2161" s="3">
        <v>0</v>
      </c>
      <c r="F2161" s="3">
        <v>0</v>
      </c>
      <c r="G2161" s="3">
        <f t="shared" ref="G2161:H2161" si="2125">(E2161/194)*100</f>
        <v>0</v>
      </c>
      <c r="H2161" s="3">
        <f t="shared" si="2125"/>
        <v>0</v>
      </c>
    </row>
    <row r="2162" spans="1:8" ht="14.25" customHeight="1" x14ac:dyDescent="0.3">
      <c r="A2162" s="4" t="s">
        <v>174</v>
      </c>
      <c r="B2162" s="4" t="s">
        <v>175</v>
      </c>
      <c r="C2162" s="5">
        <v>5</v>
      </c>
      <c r="D2162" s="3" t="s">
        <v>10</v>
      </c>
      <c r="E2162" s="3">
        <v>0</v>
      </c>
      <c r="F2162" s="3">
        <v>0</v>
      </c>
      <c r="G2162" s="3">
        <f t="shared" ref="G2162:H2162" si="2126">(E2162/330)*100</f>
        <v>0</v>
      </c>
      <c r="H2162" s="3">
        <f t="shared" si="2126"/>
        <v>0</v>
      </c>
    </row>
    <row r="2163" spans="1:8" ht="14.25" customHeight="1" x14ac:dyDescent="0.3">
      <c r="A2163" s="4" t="s">
        <v>174</v>
      </c>
      <c r="B2163" s="4" t="s">
        <v>175</v>
      </c>
      <c r="C2163" s="5">
        <v>10</v>
      </c>
      <c r="D2163" s="3" t="s">
        <v>10</v>
      </c>
      <c r="E2163" s="3">
        <v>0</v>
      </c>
      <c r="F2163" s="3">
        <v>0</v>
      </c>
      <c r="G2163" s="3">
        <f t="shared" ref="G2163:H2163" si="2127">(E2163/330)*100</f>
        <v>0</v>
      </c>
      <c r="H2163" s="3">
        <f t="shared" si="2127"/>
        <v>0</v>
      </c>
    </row>
    <row r="2164" spans="1:8" ht="14.25" customHeight="1" x14ac:dyDescent="0.3">
      <c r="A2164" s="4" t="s">
        <v>174</v>
      </c>
      <c r="B2164" s="4" t="s">
        <v>175</v>
      </c>
      <c r="C2164" s="5">
        <v>15</v>
      </c>
      <c r="D2164" s="3" t="s">
        <v>10</v>
      </c>
      <c r="E2164" s="3">
        <v>0</v>
      </c>
      <c r="F2164" s="3">
        <v>0</v>
      </c>
      <c r="G2164" s="3">
        <f t="shared" ref="G2164:H2164" si="2128">(E2164/330)*100</f>
        <v>0</v>
      </c>
      <c r="H2164" s="3">
        <f t="shared" si="2128"/>
        <v>0</v>
      </c>
    </row>
    <row r="2165" spans="1:8" ht="14.25" customHeight="1" x14ac:dyDescent="0.3">
      <c r="A2165" s="4" t="s">
        <v>174</v>
      </c>
      <c r="B2165" s="4" t="s">
        <v>175</v>
      </c>
      <c r="C2165" s="5">
        <v>20</v>
      </c>
      <c r="D2165" s="3" t="s">
        <v>10</v>
      </c>
      <c r="E2165" s="3">
        <v>2</v>
      </c>
      <c r="F2165" s="3">
        <v>0</v>
      </c>
      <c r="G2165" s="3">
        <f t="shared" ref="G2165:H2165" si="2129">(E2165/330)*100</f>
        <v>0.60606060606060608</v>
      </c>
      <c r="H2165" s="3">
        <f t="shared" si="2129"/>
        <v>0</v>
      </c>
    </row>
    <row r="2166" spans="1:8" ht="14.25" customHeight="1" x14ac:dyDescent="0.3">
      <c r="A2166" s="4" t="s">
        <v>174</v>
      </c>
      <c r="B2166" s="4" t="s">
        <v>175</v>
      </c>
      <c r="C2166" s="5">
        <v>25</v>
      </c>
      <c r="D2166" s="3" t="s">
        <v>10</v>
      </c>
      <c r="E2166" s="3">
        <v>1</v>
      </c>
      <c r="F2166" s="3">
        <v>0</v>
      </c>
      <c r="G2166" s="3">
        <f t="shared" ref="G2166:H2166" si="2130">(E2166/330)*100</f>
        <v>0.30303030303030304</v>
      </c>
      <c r="H2166" s="3">
        <f t="shared" si="2130"/>
        <v>0</v>
      </c>
    </row>
    <row r="2167" spans="1:8" ht="14.25" customHeight="1" x14ac:dyDescent="0.3">
      <c r="A2167" s="4" t="s">
        <v>174</v>
      </c>
      <c r="B2167" s="4" t="s">
        <v>175</v>
      </c>
      <c r="C2167" s="5">
        <v>30</v>
      </c>
      <c r="D2167" s="3" t="s">
        <v>10</v>
      </c>
      <c r="E2167" s="3">
        <v>3</v>
      </c>
      <c r="F2167" s="3">
        <v>0</v>
      </c>
      <c r="G2167" s="3">
        <f t="shared" ref="G2167:H2167" si="2131">(E2167/330)*100</f>
        <v>0.90909090909090906</v>
      </c>
      <c r="H2167" s="3">
        <f t="shared" si="2131"/>
        <v>0</v>
      </c>
    </row>
    <row r="2168" spans="1:8" ht="14.25" customHeight="1" x14ac:dyDescent="0.3">
      <c r="A2168" s="4" t="s">
        <v>174</v>
      </c>
      <c r="B2168" s="4" t="s">
        <v>175</v>
      </c>
      <c r="C2168" s="5">
        <v>35</v>
      </c>
      <c r="D2168" s="3" t="s">
        <v>10</v>
      </c>
      <c r="E2168" s="3">
        <v>6</v>
      </c>
      <c r="F2168" s="3">
        <v>0</v>
      </c>
      <c r="G2168" s="3">
        <f t="shared" ref="G2168:H2168" si="2132">(E2168/330)*100</f>
        <v>1.8181818181818181</v>
      </c>
      <c r="H2168" s="3">
        <f t="shared" si="2132"/>
        <v>0</v>
      </c>
    </row>
    <row r="2169" spans="1:8" ht="14.25" customHeight="1" x14ac:dyDescent="0.3">
      <c r="A2169" s="4" t="s">
        <v>174</v>
      </c>
      <c r="B2169" s="4" t="s">
        <v>175</v>
      </c>
      <c r="C2169" s="5">
        <v>40</v>
      </c>
      <c r="D2169" s="3" t="s">
        <v>11</v>
      </c>
      <c r="E2169" s="3">
        <v>6</v>
      </c>
      <c r="F2169" s="3">
        <v>0</v>
      </c>
      <c r="G2169" s="3">
        <f t="shared" ref="G2169:H2169" si="2133">(E2169/330)*100</f>
        <v>1.8181818181818181</v>
      </c>
      <c r="H2169" s="3">
        <f t="shared" si="2133"/>
        <v>0</v>
      </c>
    </row>
    <row r="2170" spans="1:8" ht="14.25" customHeight="1" x14ac:dyDescent="0.3">
      <c r="A2170" s="4" t="s">
        <v>174</v>
      </c>
      <c r="B2170" s="4" t="s">
        <v>175</v>
      </c>
      <c r="C2170" s="5">
        <v>45</v>
      </c>
      <c r="D2170" s="3" t="s">
        <v>11</v>
      </c>
      <c r="E2170" s="3">
        <v>3</v>
      </c>
      <c r="F2170" s="3">
        <v>0</v>
      </c>
      <c r="G2170" s="3">
        <f t="shared" ref="G2170:H2170" si="2134">(E2170/330)*100</f>
        <v>0.90909090909090906</v>
      </c>
      <c r="H2170" s="3">
        <f t="shared" si="2134"/>
        <v>0</v>
      </c>
    </row>
    <row r="2171" spans="1:8" ht="14.25" customHeight="1" x14ac:dyDescent="0.3">
      <c r="A2171" s="4" t="s">
        <v>174</v>
      </c>
      <c r="B2171" s="4" t="s">
        <v>175</v>
      </c>
      <c r="C2171" s="5">
        <v>50</v>
      </c>
      <c r="D2171" s="3" t="s">
        <v>11</v>
      </c>
      <c r="E2171" s="3">
        <v>1</v>
      </c>
      <c r="F2171" s="3">
        <v>0</v>
      </c>
      <c r="G2171" s="3">
        <f t="shared" ref="G2171:H2171" si="2135">(E2171/330)*100</f>
        <v>0.30303030303030304</v>
      </c>
      <c r="H2171" s="3">
        <f t="shared" si="2135"/>
        <v>0</v>
      </c>
    </row>
    <row r="2172" spans="1:8" ht="14.25" customHeight="1" x14ac:dyDescent="0.3">
      <c r="A2172" s="4" t="s">
        <v>174</v>
      </c>
      <c r="B2172" s="4" t="s">
        <v>175</v>
      </c>
      <c r="C2172" s="5">
        <v>55</v>
      </c>
      <c r="D2172" s="3" t="s">
        <v>11</v>
      </c>
      <c r="E2172" s="3">
        <v>2</v>
      </c>
      <c r="F2172" s="3">
        <v>0</v>
      </c>
      <c r="G2172" s="3">
        <f t="shared" ref="G2172:H2172" si="2136">(E2172/330)*100</f>
        <v>0.60606060606060608</v>
      </c>
      <c r="H2172" s="3">
        <f t="shared" si="2136"/>
        <v>0</v>
      </c>
    </row>
    <row r="2173" spans="1:8" ht="14.25" customHeight="1" x14ac:dyDescent="0.3">
      <c r="A2173" s="4" t="s">
        <v>174</v>
      </c>
      <c r="B2173" s="4" t="s">
        <v>175</v>
      </c>
      <c r="C2173" s="5">
        <v>60</v>
      </c>
      <c r="D2173" s="3" t="s">
        <v>11</v>
      </c>
      <c r="E2173" s="3">
        <v>1</v>
      </c>
      <c r="F2173" s="3">
        <v>0</v>
      </c>
      <c r="G2173" s="3">
        <f t="shared" ref="G2173:H2173" si="2137">(E2173/330)*100</f>
        <v>0.30303030303030304</v>
      </c>
      <c r="H2173" s="3">
        <f t="shared" si="2137"/>
        <v>0</v>
      </c>
    </row>
    <row r="2174" spans="1:8" ht="14.25" customHeight="1" x14ac:dyDescent="0.3">
      <c r="A2174" s="4" t="s">
        <v>174</v>
      </c>
      <c r="B2174" s="4" t="s">
        <v>175</v>
      </c>
      <c r="C2174" s="5">
        <v>65</v>
      </c>
      <c r="D2174" s="3" t="s">
        <v>11</v>
      </c>
      <c r="E2174" s="3">
        <v>1</v>
      </c>
      <c r="F2174" s="3">
        <v>1</v>
      </c>
      <c r="G2174" s="3">
        <f t="shared" ref="G2174:H2174" si="2138">(E2174/330)*100</f>
        <v>0.30303030303030304</v>
      </c>
      <c r="H2174" s="3">
        <f t="shared" si="2138"/>
        <v>0.30303030303030304</v>
      </c>
    </row>
    <row r="2175" spans="1:8" ht="14.25" customHeight="1" x14ac:dyDescent="0.3">
      <c r="A2175" s="4" t="s">
        <v>174</v>
      </c>
      <c r="B2175" s="4" t="s">
        <v>175</v>
      </c>
      <c r="C2175" s="5">
        <v>70</v>
      </c>
      <c r="D2175" s="3" t="s">
        <v>11</v>
      </c>
      <c r="E2175" s="3">
        <v>1</v>
      </c>
      <c r="F2175" s="3">
        <v>0</v>
      </c>
      <c r="G2175" s="3">
        <f t="shared" ref="G2175:H2175" si="2139">(E2175/330)*100</f>
        <v>0.30303030303030304</v>
      </c>
      <c r="H2175" s="3">
        <f t="shared" si="2139"/>
        <v>0</v>
      </c>
    </row>
    <row r="2176" spans="1:8" ht="14.25" customHeight="1" x14ac:dyDescent="0.3">
      <c r="A2176" s="4" t="s">
        <v>174</v>
      </c>
      <c r="B2176" s="4" t="s">
        <v>175</v>
      </c>
      <c r="C2176" s="5">
        <v>75</v>
      </c>
      <c r="D2176" s="3" t="s">
        <v>11</v>
      </c>
      <c r="E2176" s="3">
        <v>3</v>
      </c>
      <c r="F2176" s="3">
        <v>0</v>
      </c>
      <c r="G2176" s="3">
        <f t="shared" ref="G2176:H2176" si="2140">(E2176/330)*100</f>
        <v>0.90909090909090906</v>
      </c>
      <c r="H2176" s="3">
        <f t="shared" si="2140"/>
        <v>0</v>
      </c>
    </row>
    <row r="2177" spans="1:8" ht="14.25" customHeight="1" x14ac:dyDescent="0.3">
      <c r="A2177" s="4" t="s">
        <v>174</v>
      </c>
      <c r="B2177" s="4" t="s">
        <v>175</v>
      </c>
      <c r="C2177" s="5">
        <v>80</v>
      </c>
      <c r="D2177" s="3" t="s">
        <v>12</v>
      </c>
      <c r="E2177" s="3">
        <v>4</v>
      </c>
      <c r="F2177" s="3">
        <v>0</v>
      </c>
      <c r="G2177" s="3">
        <f t="shared" ref="G2177:H2177" si="2141">(E2177/330)*100</f>
        <v>1.2121212121212122</v>
      </c>
      <c r="H2177" s="3">
        <f t="shared" si="2141"/>
        <v>0</v>
      </c>
    </row>
    <row r="2178" spans="1:8" ht="14.25" customHeight="1" x14ac:dyDescent="0.3">
      <c r="A2178" s="4" t="s">
        <v>174</v>
      </c>
      <c r="B2178" s="4" t="s">
        <v>175</v>
      </c>
      <c r="C2178" s="5">
        <v>85</v>
      </c>
      <c r="D2178" s="3" t="s">
        <v>12</v>
      </c>
      <c r="E2178" s="3">
        <v>10</v>
      </c>
      <c r="F2178" s="3">
        <v>2</v>
      </c>
      <c r="G2178" s="3">
        <f t="shared" ref="G2178:H2178" si="2142">(E2178/330)*100</f>
        <v>3.0303030303030303</v>
      </c>
      <c r="H2178" s="3">
        <f t="shared" si="2142"/>
        <v>0.60606060606060608</v>
      </c>
    </row>
    <row r="2179" spans="1:8" ht="14.25" customHeight="1" x14ac:dyDescent="0.3">
      <c r="A2179" s="4" t="s">
        <v>174</v>
      </c>
      <c r="B2179" s="4" t="s">
        <v>175</v>
      </c>
      <c r="C2179" s="5">
        <v>90</v>
      </c>
      <c r="D2179" s="3" t="s">
        <v>12</v>
      </c>
      <c r="E2179" s="3">
        <v>7</v>
      </c>
      <c r="F2179" s="3">
        <v>0</v>
      </c>
      <c r="G2179" s="3">
        <f t="shared" ref="G2179:H2179" si="2143">(E2179/330)*100</f>
        <v>2.1212121212121215</v>
      </c>
      <c r="H2179" s="3">
        <f t="shared" si="2143"/>
        <v>0</v>
      </c>
    </row>
    <row r="2180" spans="1:8" ht="14.25" customHeight="1" x14ac:dyDescent="0.3">
      <c r="A2180" s="4" t="s">
        <v>174</v>
      </c>
      <c r="B2180" s="4" t="s">
        <v>175</v>
      </c>
      <c r="C2180" s="5">
        <v>95</v>
      </c>
      <c r="D2180" s="3" t="s">
        <v>12</v>
      </c>
      <c r="E2180" s="3">
        <v>19</v>
      </c>
      <c r="F2180" s="3">
        <v>0</v>
      </c>
      <c r="G2180" s="3">
        <f t="shared" ref="G2180:H2180" si="2144">(E2180/330)*100</f>
        <v>5.7575757575757578</v>
      </c>
      <c r="H2180" s="3">
        <f t="shared" si="2144"/>
        <v>0</v>
      </c>
    </row>
    <row r="2181" spans="1:8" ht="14.25" customHeight="1" x14ac:dyDescent="0.3">
      <c r="A2181" s="4" t="s">
        <v>174</v>
      </c>
      <c r="B2181" s="4" t="s">
        <v>175</v>
      </c>
      <c r="C2181" s="5">
        <v>100</v>
      </c>
      <c r="D2181" s="3" t="s">
        <v>12</v>
      </c>
      <c r="E2181" s="3">
        <v>21</v>
      </c>
      <c r="F2181" s="3">
        <v>1</v>
      </c>
      <c r="G2181" s="3">
        <f t="shared" ref="G2181:H2181" si="2145">(E2181/330)*100</f>
        <v>6.3636363636363633</v>
      </c>
      <c r="H2181" s="3">
        <f t="shared" si="2145"/>
        <v>0.30303030303030304</v>
      </c>
    </row>
    <row r="2182" spans="1:8" ht="14.25" customHeight="1" x14ac:dyDescent="0.3">
      <c r="A2182" s="4" t="s">
        <v>174</v>
      </c>
      <c r="B2182" s="4" t="s">
        <v>175</v>
      </c>
      <c r="C2182" s="5">
        <v>105</v>
      </c>
      <c r="D2182" s="3" t="s">
        <v>12</v>
      </c>
      <c r="E2182" s="3">
        <v>39</v>
      </c>
      <c r="F2182" s="3">
        <v>0</v>
      </c>
      <c r="G2182" s="3">
        <f t="shared" ref="G2182:H2182" si="2146">(E2182/330)*100</f>
        <v>11.818181818181818</v>
      </c>
      <c r="H2182" s="3">
        <f t="shared" si="2146"/>
        <v>0</v>
      </c>
    </row>
    <row r="2183" spans="1:8" ht="14.25" customHeight="1" x14ac:dyDescent="0.3">
      <c r="A2183" s="4" t="s">
        <v>174</v>
      </c>
      <c r="B2183" s="4" t="s">
        <v>175</v>
      </c>
      <c r="C2183" s="5">
        <v>110</v>
      </c>
      <c r="D2183" s="3" t="s">
        <v>12</v>
      </c>
      <c r="E2183" s="3">
        <v>32</v>
      </c>
      <c r="F2183" s="3">
        <v>2</v>
      </c>
      <c r="G2183" s="3">
        <f t="shared" ref="G2183:H2183" si="2147">(E2183/330)*100</f>
        <v>9.6969696969696972</v>
      </c>
      <c r="H2183" s="3">
        <f t="shared" si="2147"/>
        <v>0.60606060606060608</v>
      </c>
    </row>
    <row r="2184" spans="1:8" ht="14.25" customHeight="1" x14ac:dyDescent="0.3">
      <c r="A2184" s="4" t="s">
        <v>174</v>
      </c>
      <c r="B2184" s="4" t="s">
        <v>175</v>
      </c>
      <c r="C2184" s="5">
        <v>115</v>
      </c>
      <c r="D2184" s="3" t="s">
        <v>12</v>
      </c>
      <c r="E2184" s="3">
        <v>33</v>
      </c>
      <c r="F2184" s="3">
        <v>1</v>
      </c>
      <c r="G2184" s="3">
        <f t="shared" ref="G2184:H2184" si="2148">(E2184/330)*100</f>
        <v>10</v>
      </c>
      <c r="H2184" s="3">
        <f t="shared" si="2148"/>
        <v>0.30303030303030304</v>
      </c>
    </row>
    <row r="2185" spans="1:8" ht="14.25" customHeight="1" x14ac:dyDescent="0.3">
      <c r="A2185" s="4" t="s">
        <v>174</v>
      </c>
      <c r="B2185" s="4" t="s">
        <v>175</v>
      </c>
      <c r="C2185" s="5">
        <v>120</v>
      </c>
      <c r="D2185" s="3" t="s">
        <v>12</v>
      </c>
      <c r="E2185" s="3">
        <v>27</v>
      </c>
      <c r="F2185" s="3">
        <v>1</v>
      </c>
      <c r="G2185" s="3">
        <f t="shared" ref="G2185:H2185" si="2149">(E2185/330)*100</f>
        <v>8.1818181818181817</v>
      </c>
      <c r="H2185" s="3">
        <f t="shared" si="2149"/>
        <v>0.30303030303030304</v>
      </c>
    </row>
    <row r="2186" spans="1:8" ht="14.25" customHeight="1" x14ac:dyDescent="0.3">
      <c r="A2186" s="4" t="s">
        <v>174</v>
      </c>
      <c r="B2186" s="4" t="s">
        <v>175</v>
      </c>
      <c r="C2186" s="5">
        <v>125</v>
      </c>
      <c r="D2186" s="3" t="s">
        <v>12</v>
      </c>
      <c r="E2186" s="3">
        <v>23</v>
      </c>
      <c r="F2186" s="3">
        <v>0</v>
      </c>
      <c r="G2186" s="3">
        <f t="shared" ref="G2186:H2186" si="2150">(E2186/330)*100</f>
        <v>6.9696969696969706</v>
      </c>
      <c r="H2186" s="3">
        <f t="shared" si="2150"/>
        <v>0</v>
      </c>
    </row>
    <row r="2187" spans="1:8" ht="14.25" customHeight="1" x14ac:dyDescent="0.3">
      <c r="A2187" s="4" t="s">
        <v>174</v>
      </c>
      <c r="B2187" s="4" t="s">
        <v>175</v>
      </c>
      <c r="C2187" s="5">
        <v>130</v>
      </c>
      <c r="D2187" s="3" t="s">
        <v>12</v>
      </c>
      <c r="E2187" s="3">
        <v>26</v>
      </c>
      <c r="F2187" s="3">
        <v>1</v>
      </c>
      <c r="G2187" s="3">
        <f t="shared" ref="G2187:H2187" si="2151">(E2187/330)*100</f>
        <v>7.878787878787878</v>
      </c>
      <c r="H2187" s="3">
        <f t="shared" si="2151"/>
        <v>0.30303030303030304</v>
      </c>
    </row>
    <row r="2188" spans="1:8" ht="14.25" customHeight="1" x14ac:dyDescent="0.3">
      <c r="A2188" s="4" t="s">
        <v>174</v>
      </c>
      <c r="B2188" s="4" t="s">
        <v>175</v>
      </c>
      <c r="C2188" s="5">
        <v>135</v>
      </c>
      <c r="D2188" s="3" t="s">
        <v>12</v>
      </c>
      <c r="E2188" s="3">
        <v>13</v>
      </c>
      <c r="F2188" s="3">
        <v>3</v>
      </c>
      <c r="G2188" s="3">
        <f t="shared" ref="G2188:H2188" si="2152">(E2188/330)*100</f>
        <v>3.939393939393939</v>
      </c>
      <c r="H2188" s="3">
        <f t="shared" si="2152"/>
        <v>0.90909090909090906</v>
      </c>
    </row>
    <row r="2189" spans="1:8" ht="14.25" customHeight="1" x14ac:dyDescent="0.3">
      <c r="A2189" s="4" t="s">
        <v>174</v>
      </c>
      <c r="B2189" s="4" t="s">
        <v>175</v>
      </c>
      <c r="C2189" s="5">
        <v>140</v>
      </c>
      <c r="D2189" s="3" t="s">
        <v>12</v>
      </c>
      <c r="E2189" s="3">
        <v>8</v>
      </c>
      <c r="F2189" s="3">
        <v>0</v>
      </c>
      <c r="G2189" s="3">
        <f t="shared" ref="G2189:H2189" si="2153">(E2189/330)*100</f>
        <v>2.4242424242424243</v>
      </c>
      <c r="H2189" s="3">
        <f t="shared" si="2153"/>
        <v>0</v>
      </c>
    </row>
    <row r="2190" spans="1:8" ht="14.25" customHeight="1" x14ac:dyDescent="0.3">
      <c r="A2190" s="4" t="s">
        <v>174</v>
      </c>
      <c r="B2190" s="4" t="s">
        <v>175</v>
      </c>
      <c r="C2190" s="5">
        <v>145</v>
      </c>
      <c r="D2190" s="3" t="s">
        <v>12</v>
      </c>
      <c r="E2190" s="3">
        <v>12</v>
      </c>
      <c r="F2190" s="3">
        <v>0</v>
      </c>
      <c r="G2190" s="3">
        <f t="shared" ref="G2190:H2190" si="2154">(E2190/330)*100</f>
        <v>3.6363636363636362</v>
      </c>
      <c r="H2190" s="3">
        <f t="shared" si="2154"/>
        <v>0</v>
      </c>
    </row>
    <row r="2191" spans="1:8" ht="14.25" customHeight="1" x14ac:dyDescent="0.3">
      <c r="A2191" s="4" t="s">
        <v>174</v>
      </c>
      <c r="B2191" s="4" t="s">
        <v>175</v>
      </c>
      <c r="C2191" s="5">
        <v>150</v>
      </c>
      <c r="D2191" s="3" t="s">
        <v>12</v>
      </c>
      <c r="E2191" s="3">
        <v>4</v>
      </c>
      <c r="F2191" s="3">
        <v>1</v>
      </c>
      <c r="G2191" s="3">
        <f t="shared" ref="G2191:H2191" si="2155">(E2191/330)*100</f>
        <v>1.2121212121212122</v>
      </c>
      <c r="H2191" s="3">
        <f t="shared" si="2155"/>
        <v>0.30303030303030304</v>
      </c>
    </row>
    <row r="2192" spans="1:8" ht="14.25" customHeight="1" x14ac:dyDescent="0.3">
      <c r="A2192" s="4" t="s">
        <v>174</v>
      </c>
      <c r="B2192" s="4" t="s">
        <v>175</v>
      </c>
      <c r="C2192" s="5">
        <v>155</v>
      </c>
      <c r="D2192" s="3" t="s">
        <v>12</v>
      </c>
      <c r="E2192" s="3">
        <v>6</v>
      </c>
      <c r="F2192" s="3">
        <v>0</v>
      </c>
      <c r="G2192" s="3">
        <f t="shared" ref="G2192:H2192" si="2156">(E2192/330)*100</f>
        <v>1.8181818181818181</v>
      </c>
      <c r="H2192" s="3">
        <f t="shared" si="2156"/>
        <v>0</v>
      </c>
    </row>
    <row r="2193" spans="1:8" ht="14.25" customHeight="1" x14ac:dyDescent="0.3">
      <c r="A2193" s="4" t="s">
        <v>174</v>
      </c>
      <c r="B2193" s="4" t="s">
        <v>175</v>
      </c>
      <c r="C2193" s="5">
        <v>160</v>
      </c>
      <c r="D2193" s="3" t="s">
        <v>12</v>
      </c>
      <c r="E2193" s="3">
        <v>1</v>
      </c>
      <c r="F2193" s="3">
        <v>0</v>
      </c>
      <c r="G2193" s="3">
        <f t="shared" ref="G2193:H2193" si="2157">(E2193/330)*100</f>
        <v>0.30303030303030304</v>
      </c>
      <c r="H2193" s="3">
        <f t="shared" si="2157"/>
        <v>0</v>
      </c>
    </row>
    <row r="2194" spans="1:8" ht="14.25" customHeight="1" x14ac:dyDescent="0.3">
      <c r="A2194" s="4" t="s">
        <v>174</v>
      </c>
      <c r="B2194" s="4" t="s">
        <v>175</v>
      </c>
      <c r="C2194" s="5">
        <v>165</v>
      </c>
      <c r="D2194" s="3" t="s">
        <v>12</v>
      </c>
      <c r="E2194" s="3">
        <v>1</v>
      </c>
      <c r="F2194" s="3">
        <v>0</v>
      </c>
      <c r="G2194" s="3">
        <f t="shared" ref="G2194:H2194" si="2158">(E2194/330)*100</f>
        <v>0.30303030303030304</v>
      </c>
      <c r="H2194" s="3">
        <f t="shared" si="2158"/>
        <v>0</v>
      </c>
    </row>
    <row r="2195" spans="1:8" ht="14.25" customHeight="1" x14ac:dyDescent="0.3">
      <c r="A2195" s="4" t="s">
        <v>174</v>
      </c>
      <c r="B2195" s="4" t="s">
        <v>175</v>
      </c>
      <c r="C2195" s="5">
        <v>170</v>
      </c>
      <c r="D2195" s="3" t="s">
        <v>12</v>
      </c>
      <c r="E2195" s="3">
        <v>1</v>
      </c>
      <c r="F2195" s="3">
        <v>0</v>
      </c>
      <c r="G2195" s="3">
        <f t="shared" ref="G2195:H2195" si="2159">(E2195/330)*100</f>
        <v>0.30303030303030304</v>
      </c>
      <c r="H2195" s="3">
        <f t="shared" si="2159"/>
        <v>0</v>
      </c>
    </row>
    <row r="2196" spans="1:8" ht="14.25" customHeight="1" x14ac:dyDescent="0.3">
      <c r="A2196" s="4" t="s">
        <v>174</v>
      </c>
      <c r="B2196" s="4" t="s">
        <v>175</v>
      </c>
      <c r="C2196" s="5">
        <v>175</v>
      </c>
      <c r="D2196" s="3" t="s">
        <v>12</v>
      </c>
      <c r="E2196" s="3">
        <v>0</v>
      </c>
      <c r="F2196" s="3">
        <v>0</v>
      </c>
      <c r="G2196" s="3">
        <f t="shared" ref="G2196:H2196" si="2160">(E2196/330)*100</f>
        <v>0</v>
      </c>
      <c r="H2196" s="3">
        <f t="shared" si="2160"/>
        <v>0</v>
      </c>
    </row>
    <row r="2197" spans="1:8" ht="14.25" customHeight="1" x14ac:dyDescent="0.3">
      <c r="A2197" s="4" t="s">
        <v>174</v>
      </c>
      <c r="B2197" s="4" t="s">
        <v>175</v>
      </c>
      <c r="C2197" s="5" t="s">
        <v>14</v>
      </c>
      <c r="D2197" s="3" t="s">
        <v>12</v>
      </c>
      <c r="E2197" s="3">
        <v>0</v>
      </c>
      <c r="F2197" s="3">
        <v>0</v>
      </c>
      <c r="G2197" s="3">
        <f t="shared" ref="G2197:H2197" si="2161">(E2197/330)*100</f>
        <v>0</v>
      </c>
      <c r="H2197" s="3">
        <f t="shared" si="2161"/>
        <v>0</v>
      </c>
    </row>
    <row r="2198" spans="1:8" ht="14.25" customHeight="1" x14ac:dyDescent="0.3">
      <c r="A2198" s="4" t="s">
        <v>176</v>
      </c>
      <c r="B2198" s="4" t="s">
        <v>177</v>
      </c>
      <c r="C2198" s="5">
        <v>5</v>
      </c>
      <c r="D2198" s="3" t="s">
        <v>10</v>
      </c>
      <c r="E2198" s="3">
        <v>0</v>
      </c>
      <c r="F2198" s="3">
        <v>0</v>
      </c>
      <c r="G2198" s="3">
        <f t="shared" ref="G2198:H2198" si="2162">(E2198/396)*100</f>
        <v>0</v>
      </c>
      <c r="H2198" s="3">
        <f t="shared" si="2162"/>
        <v>0</v>
      </c>
    </row>
    <row r="2199" spans="1:8" ht="14.25" customHeight="1" x14ac:dyDescent="0.3">
      <c r="A2199" s="4" t="s">
        <v>176</v>
      </c>
      <c r="B2199" s="4" t="s">
        <v>177</v>
      </c>
      <c r="C2199" s="5">
        <v>10</v>
      </c>
      <c r="D2199" s="3" t="s">
        <v>10</v>
      </c>
      <c r="E2199" s="3">
        <v>0</v>
      </c>
      <c r="F2199" s="3">
        <v>0</v>
      </c>
      <c r="G2199" s="3">
        <f t="shared" ref="G2199:H2199" si="2163">(E2199/396)*100</f>
        <v>0</v>
      </c>
      <c r="H2199" s="3">
        <f t="shared" si="2163"/>
        <v>0</v>
      </c>
    </row>
    <row r="2200" spans="1:8" ht="14.25" customHeight="1" x14ac:dyDescent="0.3">
      <c r="A2200" s="4" t="s">
        <v>176</v>
      </c>
      <c r="B2200" s="4" t="s">
        <v>177</v>
      </c>
      <c r="C2200" s="5">
        <v>15</v>
      </c>
      <c r="D2200" s="3" t="s">
        <v>10</v>
      </c>
      <c r="E2200" s="3">
        <v>1</v>
      </c>
      <c r="F2200" s="3">
        <v>0</v>
      </c>
      <c r="G2200" s="3">
        <f t="shared" ref="G2200:H2200" si="2164">(E2200/396)*100</f>
        <v>0.25252525252525254</v>
      </c>
      <c r="H2200" s="3">
        <f t="shared" si="2164"/>
        <v>0</v>
      </c>
    </row>
    <row r="2201" spans="1:8" ht="14.25" customHeight="1" x14ac:dyDescent="0.3">
      <c r="A2201" s="4" t="s">
        <v>176</v>
      </c>
      <c r="B2201" s="4" t="s">
        <v>177</v>
      </c>
      <c r="C2201" s="5">
        <v>20</v>
      </c>
      <c r="D2201" s="3" t="s">
        <v>10</v>
      </c>
      <c r="E2201" s="3">
        <v>11</v>
      </c>
      <c r="F2201" s="3">
        <v>0</v>
      </c>
      <c r="G2201" s="3">
        <f t="shared" ref="G2201:H2201" si="2165">(E2201/396)*100</f>
        <v>2.7777777777777777</v>
      </c>
      <c r="H2201" s="3">
        <f t="shared" si="2165"/>
        <v>0</v>
      </c>
    </row>
    <row r="2202" spans="1:8" ht="14.25" customHeight="1" x14ac:dyDescent="0.3">
      <c r="A2202" s="4" t="s">
        <v>176</v>
      </c>
      <c r="B2202" s="4" t="s">
        <v>177</v>
      </c>
      <c r="C2202" s="5">
        <v>25</v>
      </c>
      <c r="D2202" s="3" t="s">
        <v>10</v>
      </c>
      <c r="E2202" s="3">
        <v>19</v>
      </c>
      <c r="F2202" s="3">
        <v>0</v>
      </c>
      <c r="G2202" s="3">
        <f t="shared" ref="G2202:H2202" si="2166">(E2202/396)*100</f>
        <v>4.7979797979797976</v>
      </c>
      <c r="H2202" s="3">
        <f t="shared" si="2166"/>
        <v>0</v>
      </c>
    </row>
    <row r="2203" spans="1:8" ht="14.25" customHeight="1" x14ac:dyDescent="0.3">
      <c r="A2203" s="4" t="s">
        <v>176</v>
      </c>
      <c r="B2203" s="4" t="s">
        <v>177</v>
      </c>
      <c r="C2203" s="5">
        <v>30</v>
      </c>
      <c r="D2203" s="3" t="s">
        <v>10</v>
      </c>
      <c r="E2203" s="3">
        <v>32</v>
      </c>
      <c r="F2203" s="3">
        <v>0</v>
      </c>
      <c r="G2203" s="3">
        <f t="shared" ref="G2203:H2203" si="2167">(E2203/396)*100</f>
        <v>8.0808080808080813</v>
      </c>
      <c r="H2203" s="3">
        <f t="shared" si="2167"/>
        <v>0</v>
      </c>
    </row>
    <row r="2204" spans="1:8" ht="14.25" customHeight="1" x14ac:dyDescent="0.3">
      <c r="A2204" s="4" t="s">
        <v>176</v>
      </c>
      <c r="B2204" s="4" t="s">
        <v>177</v>
      </c>
      <c r="C2204" s="5">
        <v>35</v>
      </c>
      <c r="D2204" s="3" t="s">
        <v>10</v>
      </c>
      <c r="E2204" s="3">
        <v>22</v>
      </c>
      <c r="F2204" s="3">
        <v>0</v>
      </c>
      <c r="G2204" s="3">
        <f t="shared" ref="G2204:H2204" si="2168">(E2204/396)*100</f>
        <v>5.5555555555555554</v>
      </c>
      <c r="H2204" s="3">
        <f t="shared" si="2168"/>
        <v>0</v>
      </c>
    </row>
    <row r="2205" spans="1:8" ht="14.25" customHeight="1" x14ac:dyDescent="0.3">
      <c r="A2205" s="4" t="s">
        <v>176</v>
      </c>
      <c r="B2205" s="4" t="s">
        <v>177</v>
      </c>
      <c r="C2205" s="5">
        <v>40</v>
      </c>
      <c r="D2205" s="3" t="s">
        <v>11</v>
      </c>
      <c r="E2205" s="3">
        <v>15</v>
      </c>
      <c r="F2205" s="3">
        <v>0</v>
      </c>
      <c r="G2205" s="3">
        <f t="shared" ref="G2205:H2205" si="2169">(E2205/396)*100</f>
        <v>3.7878787878787881</v>
      </c>
      <c r="H2205" s="3">
        <f t="shared" si="2169"/>
        <v>0</v>
      </c>
    </row>
    <row r="2206" spans="1:8" ht="14.25" customHeight="1" x14ac:dyDescent="0.3">
      <c r="A2206" s="4" t="s">
        <v>176</v>
      </c>
      <c r="B2206" s="4" t="s">
        <v>177</v>
      </c>
      <c r="C2206" s="5">
        <v>45</v>
      </c>
      <c r="D2206" s="3" t="s">
        <v>11</v>
      </c>
      <c r="E2206" s="3">
        <v>11</v>
      </c>
      <c r="F2206" s="3">
        <v>0</v>
      </c>
      <c r="G2206" s="3">
        <f t="shared" ref="G2206:H2206" si="2170">(E2206/396)*100</f>
        <v>2.7777777777777777</v>
      </c>
      <c r="H2206" s="3">
        <f t="shared" si="2170"/>
        <v>0</v>
      </c>
    </row>
    <row r="2207" spans="1:8" ht="14.25" customHeight="1" x14ac:dyDescent="0.3">
      <c r="A2207" s="4" t="s">
        <v>176</v>
      </c>
      <c r="B2207" s="4" t="s">
        <v>177</v>
      </c>
      <c r="C2207" s="5">
        <v>50</v>
      </c>
      <c r="D2207" s="3" t="s">
        <v>11</v>
      </c>
      <c r="E2207" s="3">
        <v>3</v>
      </c>
      <c r="F2207" s="3">
        <v>0</v>
      </c>
      <c r="G2207" s="3">
        <f t="shared" ref="G2207:H2207" si="2171">(E2207/396)*100</f>
        <v>0.75757575757575757</v>
      </c>
      <c r="H2207" s="3">
        <f t="shared" si="2171"/>
        <v>0</v>
      </c>
    </row>
    <row r="2208" spans="1:8" ht="14.25" customHeight="1" x14ac:dyDescent="0.3">
      <c r="A2208" s="4" t="s">
        <v>176</v>
      </c>
      <c r="B2208" s="4" t="s">
        <v>177</v>
      </c>
      <c r="C2208" s="5">
        <v>55</v>
      </c>
      <c r="D2208" s="3" t="s">
        <v>11</v>
      </c>
      <c r="E2208" s="3">
        <v>4</v>
      </c>
      <c r="F2208" s="3">
        <v>0</v>
      </c>
      <c r="G2208" s="3">
        <f t="shared" ref="G2208:H2208" si="2172">(E2208/396)*100</f>
        <v>1.0101010101010102</v>
      </c>
      <c r="H2208" s="3">
        <f t="shared" si="2172"/>
        <v>0</v>
      </c>
    </row>
    <row r="2209" spans="1:8" ht="14.25" customHeight="1" x14ac:dyDescent="0.3">
      <c r="A2209" s="4" t="s">
        <v>176</v>
      </c>
      <c r="B2209" s="4" t="s">
        <v>177</v>
      </c>
      <c r="C2209" s="5">
        <v>60</v>
      </c>
      <c r="D2209" s="3" t="s">
        <v>11</v>
      </c>
      <c r="E2209" s="3">
        <v>1</v>
      </c>
      <c r="F2209" s="3">
        <v>0</v>
      </c>
      <c r="G2209" s="3">
        <f t="shared" ref="G2209:H2209" si="2173">(E2209/396)*100</f>
        <v>0.25252525252525254</v>
      </c>
      <c r="H2209" s="3">
        <f t="shared" si="2173"/>
        <v>0</v>
      </c>
    </row>
    <row r="2210" spans="1:8" ht="14.25" customHeight="1" x14ac:dyDescent="0.3">
      <c r="A2210" s="4" t="s">
        <v>176</v>
      </c>
      <c r="B2210" s="4" t="s">
        <v>177</v>
      </c>
      <c r="C2210" s="5">
        <v>65</v>
      </c>
      <c r="D2210" s="3" t="s">
        <v>11</v>
      </c>
      <c r="E2210" s="3">
        <v>3</v>
      </c>
      <c r="F2210" s="3">
        <v>0</v>
      </c>
      <c r="G2210" s="3">
        <f t="shared" ref="G2210:H2210" si="2174">(E2210/396)*100</f>
        <v>0.75757575757575757</v>
      </c>
      <c r="H2210" s="3">
        <f t="shared" si="2174"/>
        <v>0</v>
      </c>
    </row>
    <row r="2211" spans="1:8" ht="14.25" customHeight="1" x14ac:dyDescent="0.3">
      <c r="A2211" s="4" t="s">
        <v>176</v>
      </c>
      <c r="B2211" s="4" t="s">
        <v>177</v>
      </c>
      <c r="C2211" s="5">
        <v>70</v>
      </c>
      <c r="D2211" s="3" t="s">
        <v>11</v>
      </c>
      <c r="E2211" s="3">
        <v>2</v>
      </c>
      <c r="F2211" s="3">
        <v>0</v>
      </c>
      <c r="G2211" s="3">
        <f t="shared" ref="G2211:H2211" si="2175">(E2211/396)*100</f>
        <v>0.50505050505050508</v>
      </c>
      <c r="H2211" s="3">
        <f t="shared" si="2175"/>
        <v>0</v>
      </c>
    </row>
    <row r="2212" spans="1:8" ht="14.25" customHeight="1" x14ac:dyDescent="0.3">
      <c r="A2212" s="4" t="s">
        <v>176</v>
      </c>
      <c r="B2212" s="4" t="s">
        <v>177</v>
      </c>
      <c r="C2212" s="5">
        <v>75</v>
      </c>
      <c r="D2212" s="3" t="s">
        <v>11</v>
      </c>
      <c r="E2212" s="3">
        <v>1</v>
      </c>
      <c r="F2212" s="3">
        <v>0</v>
      </c>
      <c r="G2212" s="3">
        <f t="shared" ref="G2212:H2212" si="2176">(E2212/396)*100</f>
        <v>0.25252525252525254</v>
      </c>
      <c r="H2212" s="3">
        <f t="shared" si="2176"/>
        <v>0</v>
      </c>
    </row>
    <row r="2213" spans="1:8" ht="14.25" customHeight="1" x14ac:dyDescent="0.3">
      <c r="A2213" s="4" t="s">
        <v>176</v>
      </c>
      <c r="B2213" s="4" t="s">
        <v>177</v>
      </c>
      <c r="C2213" s="5">
        <v>80</v>
      </c>
      <c r="D2213" s="3" t="s">
        <v>12</v>
      </c>
      <c r="E2213" s="3">
        <v>6</v>
      </c>
      <c r="F2213" s="3">
        <v>1</v>
      </c>
      <c r="G2213" s="3">
        <f t="shared" ref="G2213:H2213" si="2177">(E2213/396)*100</f>
        <v>1.5151515151515151</v>
      </c>
      <c r="H2213" s="3">
        <f t="shared" si="2177"/>
        <v>0.25252525252525254</v>
      </c>
    </row>
    <row r="2214" spans="1:8" ht="14.25" customHeight="1" x14ac:dyDescent="0.3">
      <c r="A2214" s="4" t="s">
        <v>176</v>
      </c>
      <c r="B2214" s="4" t="s">
        <v>177</v>
      </c>
      <c r="C2214" s="5">
        <v>85</v>
      </c>
      <c r="D2214" s="3" t="s">
        <v>12</v>
      </c>
      <c r="E2214" s="3">
        <v>5</v>
      </c>
      <c r="F2214" s="3">
        <v>0</v>
      </c>
      <c r="G2214" s="3">
        <f t="shared" ref="G2214:H2214" si="2178">(E2214/396)*100</f>
        <v>1.2626262626262625</v>
      </c>
      <c r="H2214" s="3">
        <f t="shared" si="2178"/>
        <v>0</v>
      </c>
    </row>
    <row r="2215" spans="1:8" ht="14.25" customHeight="1" x14ac:dyDescent="0.3">
      <c r="A2215" s="4" t="s">
        <v>176</v>
      </c>
      <c r="B2215" s="4" t="s">
        <v>177</v>
      </c>
      <c r="C2215" s="5">
        <v>90</v>
      </c>
      <c r="D2215" s="3" t="s">
        <v>12</v>
      </c>
      <c r="E2215" s="3">
        <v>13</v>
      </c>
      <c r="F2215" s="3">
        <v>2</v>
      </c>
      <c r="G2215" s="3">
        <f t="shared" ref="G2215:H2215" si="2179">(E2215/396)*100</f>
        <v>3.2828282828282833</v>
      </c>
      <c r="H2215" s="3">
        <f t="shared" si="2179"/>
        <v>0.50505050505050508</v>
      </c>
    </row>
    <row r="2216" spans="1:8" ht="14.25" customHeight="1" x14ac:dyDescent="0.3">
      <c r="A2216" s="4" t="s">
        <v>176</v>
      </c>
      <c r="B2216" s="4" t="s">
        <v>177</v>
      </c>
      <c r="C2216" s="5">
        <v>95</v>
      </c>
      <c r="D2216" s="3" t="s">
        <v>12</v>
      </c>
      <c r="E2216" s="3">
        <v>25</v>
      </c>
      <c r="F2216" s="3">
        <v>3</v>
      </c>
      <c r="G2216" s="3">
        <f t="shared" ref="G2216:H2216" si="2180">(E2216/396)*100</f>
        <v>6.3131313131313131</v>
      </c>
      <c r="H2216" s="3">
        <f t="shared" si="2180"/>
        <v>0.75757575757575757</v>
      </c>
    </row>
    <row r="2217" spans="1:8" ht="14.25" customHeight="1" x14ac:dyDescent="0.3">
      <c r="A2217" s="4" t="s">
        <v>176</v>
      </c>
      <c r="B2217" s="4" t="s">
        <v>177</v>
      </c>
      <c r="C2217" s="5">
        <v>100</v>
      </c>
      <c r="D2217" s="3" t="s">
        <v>12</v>
      </c>
      <c r="E2217" s="3">
        <v>35</v>
      </c>
      <c r="F2217" s="3">
        <v>2</v>
      </c>
      <c r="G2217" s="3">
        <f t="shared" ref="G2217:H2217" si="2181">(E2217/396)*100</f>
        <v>8.8383838383838391</v>
      </c>
      <c r="H2217" s="3">
        <f t="shared" si="2181"/>
        <v>0.50505050505050508</v>
      </c>
    </row>
    <row r="2218" spans="1:8" ht="14.25" customHeight="1" x14ac:dyDescent="0.3">
      <c r="A2218" s="4" t="s">
        <v>176</v>
      </c>
      <c r="B2218" s="4" t="s">
        <v>177</v>
      </c>
      <c r="C2218" s="5">
        <v>105</v>
      </c>
      <c r="D2218" s="3" t="s">
        <v>12</v>
      </c>
      <c r="E2218" s="3">
        <v>37</v>
      </c>
      <c r="F2218" s="3">
        <v>5</v>
      </c>
      <c r="G2218" s="3">
        <f t="shared" ref="G2218:H2218" si="2182">(E2218/396)*100</f>
        <v>9.3434343434343443</v>
      </c>
      <c r="H2218" s="3">
        <f t="shared" si="2182"/>
        <v>1.2626262626262625</v>
      </c>
    </row>
    <row r="2219" spans="1:8" ht="14.25" customHeight="1" x14ac:dyDescent="0.3">
      <c r="A2219" s="4" t="s">
        <v>176</v>
      </c>
      <c r="B2219" s="4" t="s">
        <v>177</v>
      </c>
      <c r="C2219" s="5">
        <v>110</v>
      </c>
      <c r="D2219" s="3" t="s">
        <v>12</v>
      </c>
      <c r="E2219" s="3">
        <v>38</v>
      </c>
      <c r="F2219" s="3">
        <v>1</v>
      </c>
      <c r="G2219" s="3">
        <f t="shared" ref="G2219:H2219" si="2183">(E2219/396)*100</f>
        <v>9.5959595959595951</v>
      </c>
      <c r="H2219" s="3">
        <f t="shared" si="2183"/>
        <v>0.25252525252525254</v>
      </c>
    </row>
    <row r="2220" spans="1:8" ht="14.25" customHeight="1" x14ac:dyDescent="0.3">
      <c r="A2220" s="4" t="s">
        <v>176</v>
      </c>
      <c r="B2220" s="4" t="s">
        <v>177</v>
      </c>
      <c r="C2220" s="5">
        <v>115</v>
      </c>
      <c r="D2220" s="3" t="s">
        <v>12</v>
      </c>
      <c r="E2220" s="3">
        <v>24</v>
      </c>
      <c r="F2220" s="3">
        <v>2</v>
      </c>
      <c r="G2220" s="3">
        <f t="shared" ref="G2220:H2220" si="2184">(E2220/396)*100</f>
        <v>6.0606060606060606</v>
      </c>
      <c r="H2220" s="3">
        <f t="shared" si="2184"/>
        <v>0.50505050505050508</v>
      </c>
    </row>
    <row r="2221" spans="1:8" ht="14.25" customHeight="1" x14ac:dyDescent="0.3">
      <c r="A2221" s="4" t="s">
        <v>176</v>
      </c>
      <c r="B2221" s="4" t="s">
        <v>177</v>
      </c>
      <c r="C2221" s="5">
        <v>120</v>
      </c>
      <c r="D2221" s="3" t="s">
        <v>12</v>
      </c>
      <c r="E2221" s="3">
        <v>23</v>
      </c>
      <c r="F2221" s="3">
        <v>1</v>
      </c>
      <c r="G2221" s="3">
        <f t="shared" ref="G2221:H2221" si="2185">(E2221/396)*100</f>
        <v>5.808080808080808</v>
      </c>
      <c r="H2221" s="3">
        <f t="shared" si="2185"/>
        <v>0.25252525252525254</v>
      </c>
    </row>
    <row r="2222" spans="1:8" ht="14.25" customHeight="1" x14ac:dyDescent="0.3">
      <c r="A2222" s="4" t="s">
        <v>176</v>
      </c>
      <c r="B2222" s="4" t="s">
        <v>177</v>
      </c>
      <c r="C2222" s="5">
        <v>125</v>
      </c>
      <c r="D2222" s="3" t="s">
        <v>12</v>
      </c>
      <c r="E2222" s="3">
        <v>15</v>
      </c>
      <c r="F2222" s="3">
        <v>2</v>
      </c>
      <c r="G2222" s="3">
        <f t="shared" ref="G2222:H2222" si="2186">(E2222/396)*100</f>
        <v>3.7878787878787881</v>
      </c>
      <c r="H2222" s="3">
        <f t="shared" si="2186"/>
        <v>0.50505050505050508</v>
      </c>
    </row>
    <row r="2223" spans="1:8" ht="14.25" customHeight="1" x14ac:dyDescent="0.3">
      <c r="A2223" s="4" t="s">
        <v>176</v>
      </c>
      <c r="B2223" s="4" t="s">
        <v>177</v>
      </c>
      <c r="C2223" s="5">
        <v>130</v>
      </c>
      <c r="D2223" s="3" t="s">
        <v>12</v>
      </c>
      <c r="E2223" s="3">
        <v>11</v>
      </c>
      <c r="F2223" s="3">
        <v>3</v>
      </c>
      <c r="G2223" s="3">
        <f t="shared" ref="G2223:H2223" si="2187">(E2223/396)*100</f>
        <v>2.7777777777777777</v>
      </c>
      <c r="H2223" s="3">
        <f t="shared" si="2187"/>
        <v>0.75757575757575757</v>
      </c>
    </row>
    <row r="2224" spans="1:8" ht="14.25" customHeight="1" x14ac:dyDescent="0.3">
      <c r="A2224" s="4" t="s">
        <v>176</v>
      </c>
      <c r="B2224" s="4" t="s">
        <v>177</v>
      </c>
      <c r="C2224" s="5">
        <v>135</v>
      </c>
      <c r="D2224" s="3" t="s">
        <v>12</v>
      </c>
      <c r="E2224" s="3">
        <v>9</v>
      </c>
      <c r="F2224" s="3">
        <v>2</v>
      </c>
      <c r="G2224" s="3">
        <f t="shared" ref="G2224:H2224" si="2188">(E2224/396)*100</f>
        <v>2.2727272727272729</v>
      </c>
      <c r="H2224" s="3">
        <f t="shared" si="2188"/>
        <v>0.50505050505050508</v>
      </c>
    </row>
    <row r="2225" spans="1:8" ht="14.25" customHeight="1" x14ac:dyDescent="0.3">
      <c r="A2225" s="4" t="s">
        <v>176</v>
      </c>
      <c r="B2225" s="4" t="s">
        <v>177</v>
      </c>
      <c r="C2225" s="5">
        <v>140</v>
      </c>
      <c r="D2225" s="3" t="s">
        <v>12</v>
      </c>
      <c r="E2225" s="3">
        <v>3</v>
      </c>
      <c r="F2225" s="3">
        <v>0</v>
      </c>
      <c r="G2225" s="3">
        <f t="shared" ref="G2225:H2225" si="2189">(E2225/396)*100</f>
        <v>0.75757575757575757</v>
      </c>
      <c r="H2225" s="3">
        <f t="shared" si="2189"/>
        <v>0</v>
      </c>
    </row>
    <row r="2226" spans="1:8" ht="14.25" customHeight="1" x14ac:dyDescent="0.3">
      <c r="A2226" s="4" t="s">
        <v>176</v>
      </c>
      <c r="B2226" s="4" t="s">
        <v>177</v>
      </c>
      <c r="C2226" s="5">
        <v>145</v>
      </c>
      <c r="D2226" s="3" t="s">
        <v>12</v>
      </c>
      <c r="E2226" s="3">
        <v>0</v>
      </c>
      <c r="F2226" s="3">
        <v>0</v>
      </c>
      <c r="G2226" s="3">
        <f t="shared" ref="G2226:H2226" si="2190">(E2226/396)*100</f>
        <v>0</v>
      </c>
      <c r="H2226" s="3">
        <f t="shared" si="2190"/>
        <v>0</v>
      </c>
    </row>
    <row r="2227" spans="1:8" ht="14.25" customHeight="1" x14ac:dyDescent="0.3">
      <c r="A2227" s="4" t="s">
        <v>176</v>
      </c>
      <c r="B2227" s="4" t="s">
        <v>177</v>
      </c>
      <c r="C2227" s="5">
        <v>150</v>
      </c>
      <c r="D2227" s="3" t="s">
        <v>12</v>
      </c>
      <c r="E2227" s="3">
        <v>1</v>
      </c>
      <c r="F2227" s="3">
        <v>0</v>
      </c>
      <c r="G2227" s="3">
        <f t="shared" ref="G2227:H2227" si="2191">(E2227/396)*100</f>
        <v>0.25252525252525254</v>
      </c>
      <c r="H2227" s="3">
        <f t="shared" si="2191"/>
        <v>0</v>
      </c>
    </row>
    <row r="2228" spans="1:8" ht="14.25" customHeight="1" x14ac:dyDescent="0.3">
      <c r="A2228" s="4" t="s">
        <v>176</v>
      </c>
      <c r="B2228" s="4" t="s">
        <v>177</v>
      </c>
      <c r="C2228" s="5">
        <v>155</v>
      </c>
      <c r="D2228" s="3" t="s">
        <v>12</v>
      </c>
      <c r="E2228" s="3">
        <v>1</v>
      </c>
      <c r="F2228" s="3">
        <v>0</v>
      </c>
      <c r="G2228" s="3">
        <f t="shared" ref="G2228:H2228" si="2192">(E2228/396)*100</f>
        <v>0.25252525252525254</v>
      </c>
      <c r="H2228" s="3">
        <f t="shared" si="2192"/>
        <v>0</v>
      </c>
    </row>
    <row r="2229" spans="1:8" ht="14.25" customHeight="1" x14ac:dyDescent="0.3">
      <c r="A2229" s="4" t="s">
        <v>176</v>
      </c>
      <c r="B2229" s="4" t="s">
        <v>177</v>
      </c>
      <c r="C2229" s="5">
        <v>160</v>
      </c>
      <c r="D2229" s="3" t="s">
        <v>12</v>
      </c>
      <c r="E2229" s="3">
        <v>1</v>
      </c>
      <c r="F2229" s="3">
        <v>0</v>
      </c>
      <c r="G2229" s="3">
        <f t="shared" ref="G2229:H2229" si="2193">(E2229/396)*100</f>
        <v>0.25252525252525254</v>
      </c>
      <c r="H2229" s="3">
        <f t="shared" si="2193"/>
        <v>0</v>
      </c>
    </row>
    <row r="2230" spans="1:8" ht="14.25" customHeight="1" x14ac:dyDescent="0.3">
      <c r="A2230" s="4" t="s">
        <v>176</v>
      </c>
      <c r="B2230" s="4" t="s">
        <v>177</v>
      </c>
      <c r="C2230" s="5">
        <v>165</v>
      </c>
      <c r="D2230" s="3" t="s">
        <v>12</v>
      </c>
      <c r="E2230" s="3">
        <v>0</v>
      </c>
      <c r="F2230" s="3">
        <v>0</v>
      </c>
      <c r="G2230" s="3">
        <f t="shared" ref="G2230:H2230" si="2194">(E2230/396)*100</f>
        <v>0</v>
      </c>
      <c r="H2230" s="3">
        <f t="shared" si="2194"/>
        <v>0</v>
      </c>
    </row>
    <row r="2231" spans="1:8" ht="14.25" customHeight="1" x14ac:dyDescent="0.3">
      <c r="A2231" s="4" t="s">
        <v>176</v>
      </c>
      <c r="B2231" s="4" t="s">
        <v>177</v>
      </c>
      <c r="C2231" s="5">
        <v>170</v>
      </c>
      <c r="D2231" s="3" t="s">
        <v>12</v>
      </c>
      <c r="E2231" s="3">
        <v>0</v>
      </c>
      <c r="F2231" s="3">
        <v>0</v>
      </c>
      <c r="G2231" s="3">
        <f t="shared" ref="G2231:H2231" si="2195">(E2231/396)*100</f>
        <v>0</v>
      </c>
      <c r="H2231" s="3">
        <f t="shared" si="2195"/>
        <v>0</v>
      </c>
    </row>
    <row r="2232" spans="1:8" ht="14.25" customHeight="1" x14ac:dyDescent="0.3">
      <c r="A2232" s="4" t="s">
        <v>176</v>
      </c>
      <c r="B2232" s="4" t="s">
        <v>177</v>
      </c>
      <c r="C2232" s="5">
        <v>175</v>
      </c>
      <c r="D2232" s="3" t="s">
        <v>12</v>
      </c>
      <c r="E2232" s="3">
        <v>0</v>
      </c>
      <c r="F2232" s="3">
        <v>0</v>
      </c>
      <c r="G2232" s="3">
        <f t="shared" ref="G2232:H2232" si="2196">(E2232/396)*100</f>
        <v>0</v>
      </c>
      <c r="H2232" s="3">
        <f t="shared" si="2196"/>
        <v>0</v>
      </c>
    </row>
    <row r="2233" spans="1:8" ht="14.25" customHeight="1" x14ac:dyDescent="0.3">
      <c r="A2233" s="4" t="s">
        <v>176</v>
      </c>
      <c r="B2233" s="4" t="s">
        <v>177</v>
      </c>
      <c r="C2233" s="5" t="s">
        <v>14</v>
      </c>
      <c r="D2233" s="3" t="s">
        <v>12</v>
      </c>
      <c r="E2233" s="3">
        <v>0</v>
      </c>
      <c r="F2233" s="3">
        <v>0</v>
      </c>
      <c r="G2233" s="3">
        <f t="shared" ref="G2233:H2233" si="2197">(E2233/396)*100</f>
        <v>0</v>
      </c>
      <c r="H2233" s="3">
        <f t="shared" si="2197"/>
        <v>0</v>
      </c>
    </row>
    <row r="2234" spans="1:8" ht="14.25" customHeight="1" x14ac:dyDescent="0.3">
      <c r="A2234" s="4" t="s">
        <v>178</v>
      </c>
      <c r="B2234" s="4" t="s">
        <v>179</v>
      </c>
      <c r="C2234" s="5">
        <v>5</v>
      </c>
      <c r="D2234" s="3" t="s">
        <v>10</v>
      </c>
      <c r="E2234" s="3">
        <v>0</v>
      </c>
      <c r="F2234" s="3">
        <v>0</v>
      </c>
      <c r="G2234" s="3">
        <f t="shared" ref="G2234:H2234" si="2198">(E2234/427)*100</f>
        <v>0</v>
      </c>
      <c r="H2234" s="3">
        <f t="shared" si="2198"/>
        <v>0</v>
      </c>
    </row>
    <row r="2235" spans="1:8" ht="14.25" customHeight="1" x14ac:dyDescent="0.3">
      <c r="A2235" s="4" t="s">
        <v>178</v>
      </c>
      <c r="B2235" s="4" t="s">
        <v>179</v>
      </c>
      <c r="C2235" s="5">
        <v>10</v>
      </c>
      <c r="D2235" s="3" t="s">
        <v>10</v>
      </c>
      <c r="E2235" s="3">
        <v>0</v>
      </c>
      <c r="F2235" s="3">
        <v>0</v>
      </c>
      <c r="G2235" s="3">
        <f t="shared" ref="G2235:H2235" si="2199">(E2235/427)*100</f>
        <v>0</v>
      </c>
      <c r="H2235" s="3">
        <f t="shared" si="2199"/>
        <v>0</v>
      </c>
    </row>
    <row r="2236" spans="1:8" ht="14.25" customHeight="1" x14ac:dyDescent="0.3">
      <c r="A2236" s="4" t="s">
        <v>178</v>
      </c>
      <c r="B2236" s="4" t="s">
        <v>179</v>
      </c>
      <c r="C2236" s="5">
        <v>15</v>
      </c>
      <c r="D2236" s="3" t="s">
        <v>10</v>
      </c>
      <c r="E2236" s="3">
        <v>3</v>
      </c>
      <c r="F2236" s="3">
        <v>0</v>
      </c>
      <c r="G2236" s="3">
        <f t="shared" ref="G2236:H2236" si="2200">(E2236/427)*100</f>
        <v>0.70257611241217799</v>
      </c>
      <c r="H2236" s="3">
        <f t="shared" si="2200"/>
        <v>0</v>
      </c>
    </row>
    <row r="2237" spans="1:8" ht="14.25" customHeight="1" x14ac:dyDescent="0.3">
      <c r="A2237" s="4" t="s">
        <v>178</v>
      </c>
      <c r="B2237" s="4" t="s">
        <v>179</v>
      </c>
      <c r="C2237" s="5">
        <v>20</v>
      </c>
      <c r="D2237" s="3" t="s">
        <v>10</v>
      </c>
      <c r="E2237" s="3">
        <v>6</v>
      </c>
      <c r="F2237" s="3">
        <v>0</v>
      </c>
      <c r="G2237" s="3">
        <f t="shared" ref="G2237:H2237" si="2201">(E2237/427)*100</f>
        <v>1.405152224824356</v>
      </c>
      <c r="H2237" s="3">
        <f t="shared" si="2201"/>
        <v>0</v>
      </c>
    </row>
    <row r="2238" spans="1:8" ht="14.25" customHeight="1" x14ac:dyDescent="0.3">
      <c r="A2238" s="4" t="s">
        <v>178</v>
      </c>
      <c r="B2238" s="4" t="s">
        <v>179</v>
      </c>
      <c r="C2238" s="5">
        <v>25</v>
      </c>
      <c r="D2238" s="3" t="s">
        <v>10</v>
      </c>
      <c r="E2238" s="3">
        <v>9</v>
      </c>
      <c r="F2238" s="3">
        <v>0</v>
      </c>
      <c r="G2238" s="3">
        <f t="shared" ref="G2238:H2238" si="2202">(E2238/427)*100</f>
        <v>2.1077283372365341</v>
      </c>
      <c r="H2238" s="3">
        <f t="shared" si="2202"/>
        <v>0</v>
      </c>
    </row>
    <row r="2239" spans="1:8" ht="14.25" customHeight="1" x14ac:dyDescent="0.3">
      <c r="A2239" s="4" t="s">
        <v>178</v>
      </c>
      <c r="B2239" s="4" t="s">
        <v>179</v>
      </c>
      <c r="C2239" s="5">
        <v>30</v>
      </c>
      <c r="D2239" s="3" t="s">
        <v>10</v>
      </c>
      <c r="E2239" s="3">
        <v>15</v>
      </c>
      <c r="F2239" s="3">
        <v>0</v>
      </c>
      <c r="G2239" s="3">
        <f t="shared" ref="G2239:H2239" si="2203">(E2239/427)*100</f>
        <v>3.5128805620608898</v>
      </c>
      <c r="H2239" s="3">
        <f t="shared" si="2203"/>
        <v>0</v>
      </c>
    </row>
    <row r="2240" spans="1:8" ht="14.25" customHeight="1" x14ac:dyDescent="0.3">
      <c r="A2240" s="4" t="s">
        <v>178</v>
      </c>
      <c r="B2240" s="4" t="s">
        <v>179</v>
      </c>
      <c r="C2240" s="5">
        <v>35</v>
      </c>
      <c r="D2240" s="3" t="s">
        <v>10</v>
      </c>
      <c r="E2240" s="3">
        <v>17</v>
      </c>
      <c r="F2240" s="3">
        <v>0</v>
      </c>
      <c r="G2240" s="3">
        <f t="shared" ref="G2240:H2240" si="2204">(E2240/427)*100</f>
        <v>3.9812646370023423</v>
      </c>
      <c r="H2240" s="3">
        <f t="shared" si="2204"/>
        <v>0</v>
      </c>
    </row>
    <row r="2241" spans="1:8" ht="14.25" customHeight="1" x14ac:dyDescent="0.3">
      <c r="A2241" s="4" t="s">
        <v>178</v>
      </c>
      <c r="B2241" s="4" t="s">
        <v>179</v>
      </c>
      <c r="C2241" s="5">
        <v>40</v>
      </c>
      <c r="D2241" s="3" t="s">
        <v>11</v>
      </c>
      <c r="E2241" s="3">
        <v>7</v>
      </c>
      <c r="F2241" s="3">
        <v>0</v>
      </c>
      <c r="G2241" s="3">
        <f t="shared" ref="G2241:H2241" si="2205">(E2241/427)*100</f>
        <v>1.639344262295082</v>
      </c>
      <c r="H2241" s="3">
        <f t="shared" si="2205"/>
        <v>0</v>
      </c>
    </row>
    <row r="2242" spans="1:8" ht="14.25" customHeight="1" x14ac:dyDescent="0.3">
      <c r="A2242" s="4" t="s">
        <v>178</v>
      </c>
      <c r="B2242" s="4" t="s">
        <v>179</v>
      </c>
      <c r="C2242" s="5">
        <v>45</v>
      </c>
      <c r="D2242" s="3" t="s">
        <v>11</v>
      </c>
      <c r="E2242" s="3">
        <v>5</v>
      </c>
      <c r="F2242" s="3">
        <v>0</v>
      </c>
      <c r="G2242" s="3">
        <f t="shared" ref="G2242:H2242" si="2206">(E2242/427)*100</f>
        <v>1.1709601873536302</v>
      </c>
      <c r="H2242" s="3">
        <f t="shared" si="2206"/>
        <v>0</v>
      </c>
    </row>
    <row r="2243" spans="1:8" ht="14.25" customHeight="1" x14ac:dyDescent="0.3">
      <c r="A2243" s="4" t="s">
        <v>178</v>
      </c>
      <c r="B2243" s="4" t="s">
        <v>179</v>
      </c>
      <c r="C2243" s="5">
        <v>50</v>
      </c>
      <c r="D2243" s="3" t="s">
        <v>11</v>
      </c>
      <c r="E2243" s="3">
        <v>1</v>
      </c>
      <c r="F2243" s="3">
        <v>0</v>
      </c>
      <c r="G2243" s="3">
        <f t="shared" ref="G2243:H2243" si="2207">(E2243/427)*100</f>
        <v>0.23419203747072601</v>
      </c>
      <c r="H2243" s="3">
        <f t="shared" si="2207"/>
        <v>0</v>
      </c>
    </row>
    <row r="2244" spans="1:8" ht="14.25" customHeight="1" x14ac:dyDescent="0.3">
      <c r="A2244" s="4" t="s">
        <v>178</v>
      </c>
      <c r="B2244" s="4" t="s">
        <v>179</v>
      </c>
      <c r="C2244" s="5">
        <v>55</v>
      </c>
      <c r="D2244" s="3" t="s">
        <v>11</v>
      </c>
      <c r="E2244" s="3">
        <v>2</v>
      </c>
      <c r="F2244" s="3">
        <v>0</v>
      </c>
      <c r="G2244" s="3">
        <f t="shared" ref="G2244:H2244" si="2208">(E2244/427)*100</f>
        <v>0.46838407494145201</v>
      </c>
      <c r="H2244" s="3">
        <f t="shared" si="2208"/>
        <v>0</v>
      </c>
    </row>
    <row r="2245" spans="1:8" ht="14.25" customHeight="1" x14ac:dyDescent="0.3">
      <c r="A2245" s="4" t="s">
        <v>178</v>
      </c>
      <c r="B2245" s="4" t="s">
        <v>179</v>
      </c>
      <c r="C2245" s="5">
        <v>60</v>
      </c>
      <c r="D2245" s="3" t="s">
        <v>11</v>
      </c>
      <c r="E2245" s="3">
        <v>2</v>
      </c>
      <c r="F2245" s="3">
        <v>0</v>
      </c>
      <c r="G2245" s="3">
        <f t="shared" ref="G2245:H2245" si="2209">(E2245/427)*100</f>
        <v>0.46838407494145201</v>
      </c>
      <c r="H2245" s="3">
        <f t="shared" si="2209"/>
        <v>0</v>
      </c>
    </row>
    <row r="2246" spans="1:8" ht="14.25" customHeight="1" x14ac:dyDescent="0.3">
      <c r="A2246" s="4" t="s">
        <v>178</v>
      </c>
      <c r="B2246" s="4" t="s">
        <v>179</v>
      </c>
      <c r="C2246" s="5">
        <v>65</v>
      </c>
      <c r="D2246" s="3" t="s">
        <v>11</v>
      </c>
      <c r="E2246" s="3">
        <v>4</v>
      </c>
      <c r="F2246" s="3">
        <v>1</v>
      </c>
      <c r="G2246" s="3">
        <f t="shared" ref="G2246:H2246" si="2210">(E2246/427)*100</f>
        <v>0.93676814988290402</v>
      </c>
      <c r="H2246" s="3">
        <f t="shared" si="2210"/>
        <v>0.23419203747072601</v>
      </c>
    </row>
    <row r="2247" spans="1:8" ht="14.25" customHeight="1" x14ac:dyDescent="0.3">
      <c r="A2247" s="4" t="s">
        <v>178</v>
      </c>
      <c r="B2247" s="4" t="s">
        <v>179</v>
      </c>
      <c r="C2247" s="5">
        <v>70</v>
      </c>
      <c r="D2247" s="3" t="s">
        <v>11</v>
      </c>
      <c r="E2247" s="3">
        <v>0</v>
      </c>
      <c r="F2247" s="3">
        <v>1</v>
      </c>
      <c r="G2247" s="3">
        <f t="shared" ref="G2247:H2247" si="2211">(E2247/427)*100</f>
        <v>0</v>
      </c>
      <c r="H2247" s="3">
        <f t="shared" si="2211"/>
        <v>0.23419203747072601</v>
      </c>
    </row>
    <row r="2248" spans="1:8" ht="14.25" customHeight="1" x14ac:dyDescent="0.3">
      <c r="A2248" s="4" t="s">
        <v>178</v>
      </c>
      <c r="B2248" s="4" t="s">
        <v>179</v>
      </c>
      <c r="C2248" s="5">
        <v>75</v>
      </c>
      <c r="D2248" s="3" t="s">
        <v>11</v>
      </c>
      <c r="E2248" s="3">
        <v>1</v>
      </c>
      <c r="F2248" s="3">
        <v>1</v>
      </c>
      <c r="G2248" s="3">
        <f t="shared" ref="G2248:H2248" si="2212">(E2248/427)*100</f>
        <v>0.23419203747072601</v>
      </c>
      <c r="H2248" s="3">
        <f t="shared" si="2212"/>
        <v>0.23419203747072601</v>
      </c>
    </row>
    <row r="2249" spans="1:8" ht="14.25" customHeight="1" x14ac:dyDescent="0.3">
      <c r="A2249" s="4" t="s">
        <v>178</v>
      </c>
      <c r="B2249" s="4" t="s">
        <v>179</v>
      </c>
      <c r="C2249" s="5">
        <v>80</v>
      </c>
      <c r="D2249" s="3" t="s">
        <v>12</v>
      </c>
      <c r="E2249" s="3">
        <v>7</v>
      </c>
      <c r="F2249" s="3">
        <v>3</v>
      </c>
      <c r="G2249" s="3">
        <f t="shared" ref="G2249:H2249" si="2213">(E2249/427)*100</f>
        <v>1.639344262295082</v>
      </c>
      <c r="H2249" s="3">
        <f t="shared" si="2213"/>
        <v>0.70257611241217799</v>
      </c>
    </row>
    <row r="2250" spans="1:8" ht="14.25" customHeight="1" x14ac:dyDescent="0.3">
      <c r="A2250" s="4" t="s">
        <v>178</v>
      </c>
      <c r="B2250" s="4" t="s">
        <v>179</v>
      </c>
      <c r="C2250" s="5">
        <v>85</v>
      </c>
      <c r="D2250" s="3" t="s">
        <v>12</v>
      </c>
      <c r="E2250" s="3">
        <v>9</v>
      </c>
      <c r="F2250" s="3">
        <v>1</v>
      </c>
      <c r="G2250" s="3">
        <f t="shared" ref="G2250:H2250" si="2214">(E2250/427)*100</f>
        <v>2.1077283372365341</v>
      </c>
      <c r="H2250" s="3">
        <f t="shared" si="2214"/>
        <v>0.23419203747072601</v>
      </c>
    </row>
    <row r="2251" spans="1:8" ht="14.25" customHeight="1" x14ac:dyDescent="0.3">
      <c r="A2251" s="4" t="s">
        <v>178</v>
      </c>
      <c r="B2251" s="4" t="s">
        <v>179</v>
      </c>
      <c r="C2251" s="5">
        <v>90</v>
      </c>
      <c r="D2251" s="3" t="s">
        <v>12</v>
      </c>
      <c r="E2251" s="3">
        <v>27</v>
      </c>
      <c r="F2251" s="3">
        <v>3</v>
      </c>
      <c r="G2251" s="3">
        <f t="shared" ref="G2251:H2251" si="2215">(E2251/427)*100</f>
        <v>6.3231850117096018</v>
      </c>
      <c r="H2251" s="3">
        <f t="shared" si="2215"/>
        <v>0.70257611241217799</v>
      </c>
    </row>
    <row r="2252" spans="1:8" ht="14.25" customHeight="1" x14ac:dyDescent="0.3">
      <c r="A2252" s="4" t="s">
        <v>178</v>
      </c>
      <c r="B2252" s="4" t="s">
        <v>179</v>
      </c>
      <c r="C2252" s="5">
        <v>95</v>
      </c>
      <c r="D2252" s="3" t="s">
        <v>12</v>
      </c>
      <c r="E2252" s="3">
        <v>46</v>
      </c>
      <c r="F2252" s="3">
        <v>2</v>
      </c>
      <c r="G2252" s="3">
        <f t="shared" ref="G2252:H2252" si="2216">(E2252/427)*100</f>
        <v>10.772833723653395</v>
      </c>
      <c r="H2252" s="3">
        <f t="shared" si="2216"/>
        <v>0.46838407494145201</v>
      </c>
    </row>
    <row r="2253" spans="1:8" ht="14.25" customHeight="1" x14ac:dyDescent="0.3">
      <c r="A2253" s="4" t="s">
        <v>178</v>
      </c>
      <c r="B2253" s="4" t="s">
        <v>179</v>
      </c>
      <c r="C2253" s="5">
        <v>100</v>
      </c>
      <c r="D2253" s="3" t="s">
        <v>12</v>
      </c>
      <c r="E2253" s="3">
        <v>35</v>
      </c>
      <c r="F2253" s="3">
        <v>1</v>
      </c>
      <c r="G2253" s="3">
        <f t="shared" ref="G2253:H2253" si="2217">(E2253/427)*100</f>
        <v>8.1967213114754092</v>
      </c>
      <c r="H2253" s="3">
        <f t="shared" si="2217"/>
        <v>0.23419203747072601</v>
      </c>
    </row>
    <row r="2254" spans="1:8" ht="14.25" customHeight="1" x14ac:dyDescent="0.3">
      <c r="A2254" s="4" t="s">
        <v>178</v>
      </c>
      <c r="B2254" s="4" t="s">
        <v>179</v>
      </c>
      <c r="C2254" s="5">
        <v>105</v>
      </c>
      <c r="D2254" s="3" t="s">
        <v>12</v>
      </c>
      <c r="E2254" s="3">
        <v>47</v>
      </c>
      <c r="F2254" s="3">
        <v>2</v>
      </c>
      <c r="G2254" s="3">
        <f t="shared" ref="G2254:H2254" si="2218">(E2254/427)*100</f>
        <v>11.007025761124121</v>
      </c>
      <c r="H2254" s="3">
        <f t="shared" si="2218"/>
        <v>0.46838407494145201</v>
      </c>
    </row>
    <row r="2255" spans="1:8" ht="14.25" customHeight="1" x14ac:dyDescent="0.3">
      <c r="A2255" s="4" t="s">
        <v>178</v>
      </c>
      <c r="B2255" s="4" t="s">
        <v>179</v>
      </c>
      <c r="C2255" s="5">
        <v>110</v>
      </c>
      <c r="D2255" s="3" t="s">
        <v>12</v>
      </c>
      <c r="E2255" s="3">
        <v>34</v>
      </c>
      <c r="F2255" s="3">
        <v>2</v>
      </c>
      <c r="G2255" s="3">
        <f t="shared" ref="G2255:H2255" si="2219">(E2255/427)*100</f>
        <v>7.9625292740046847</v>
      </c>
      <c r="H2255" s="3">
        <f t="shared" si="2219"/>
        <v>0.46838407494145201</v>
      </c>
    </row>
    <row r="2256" spans="1:8" ht="14.25" customHeight="1" x14ac:dyDescent="0.3">
      <c r="A2256" s="4" t="s">
        <v>178</v>
      </c>
      <c r="B2256" s="4" t="s">
        <v>179</v>
      </c>
      <c r="C2256" s="5">
        <v>115</v>
      </c>
      <c r="D2256" s="3" t="s">
        <v>12</v>
      </c>
      <c r="E2256" s="3">
        <v>35</v>
      </c>
      <c r="F2256" s="3">
        <v>1</v>
      </c>
      <c r="G2256" s="3">
        <f t="shared" ref="G2256:H2256" si="2220">(E2256/427)*100</f>
        <v>8.1967213114754092</v>
      </c>
      <c r="H2256" s="3">
        <f t="shared" si="2220"/>
        <v>0.23419203747072601</v>
      </c>
    </row>
    <row r="2257" spans="1:8" ht="14.25" customHeight="1" x14ac:dyDescent="0.3">
      <c r="A2257" s="4" t="s">
        <v>178</v>
      </c>
      <c r="B2257" s="4" t="s">
        <v>179</v>
      </c>
      <c r="C2257" s="5">
        <v>120</v>
      </c>
      <c r="D2257" s="3" t="s">
        <v>12</v>
      </c>
      <c r="E2257" s="3">
        <v>27</v>
      </c>
      <c r="F2257" s="3">
        <v>1</v>
      </c>
      <c r="G2257" s="3">
        <f t="shared" ref="G2257:H2257" si="2221">(E2257/427)*100</f>
        <v>6.3231850117096018</v>
      </c>
      <c r="H2257" s="3">
        <f t="shared" si="2221"/>
        <v>0.23419203747072601</v>
      </c>
    </row>
    <row r="2258" spans="1:8" ht="14.25" customHeight="1" x14ac:dyDescent="0.3">
      <c r="A2258" s="4" t="s">
        <v>178</v>
      </c>
      <c r="B2258" s="4" t="s">
        <v>179</v>
      </c>
      <c r="C2258" s="5">
        <v>125</v>
      </c>
      <c r="D2258" s="3" t="s">
        <v>12</v>
      </c>
      <c r="E2258" s="3">
        <v>19</v>
      </c>
      <c r="F2258" s="3">
        <v>1</v>
      </c>
      <c r="G2258" s="3">
        <f t="shared" ref="G2258:H2258" si="2222">(E2258/427)*100</f>
        <v>4.4496487119437944</v>
      </c>
      <c r="H2258" s="3">
        <f t="shared" si="2222"/>
        <v>0.23419203747072601</v>
      </c>
    </row>
    <row r="2259" spans="1:8" ht="14.25" customHeight="1" x14ac:dyDescent="0.3">
      <c r="A2259" s="4" t="s">
        <v>178</v>
      </c>
      <c r="B2259" s="4" t="s">
        <v>179</v>
      </c>
      <c r="C2259" s="5">
        <v>130</v>
      </c>
      <c r="D2259" s="3" t="s">
        <v>12</v>
      </c>
      <c r="E2259" s="3">
        <v>14</v>
      </c>
      <c r="F2259" s="3">
        <v>0</v>
      </c>
      <c r="G2259" s="3">
        <f t="shared" ref="G2259:H2259" si="2223">(E2259/427)*100</f>
        <v>3.278688524590164</v>
      </c>
      <c r="H2259" s="3">
        <f t="shared" si="2223"/>
        <v>0</v>
      </c>
    </row>
    <row r="2260" spans="1:8" ht="14.25" customHeight="1" x14ac:dyDescent="0.3">
      <c r="A2260" s="4" t="s">
        <v>178</v>
      </c>
      <c r="B2260" s="4" t="s">
        <v>179</v>
      </c>
      <c r="C2260" s="5">
        <v>135</v>
      </c>
      <c r="D2260" s="3" t="s">
        <v>12</v>
      </c>
      <c r="E2260" s="3">
        <v>13</v>
      </c>
      <c r="F2260" s="3">
        <v>0</v>
      </c>
      <c r="G2260" s="3">
        <f t="shared" ref="G2260:H2260" si="2224">(E2260/427)*100</f>
        <v>3.0444964871194378</v>
      </c>
      <c r="H2260" s="3">
        <f t="shared" si="2224"/>
        <v>0</v>
      </c>
    </row>
    <row r="2261" spans="1:8" ht="14.25" customHeight="1" x14ac:dyDescent="0.3">
      <c r="A2261" s="4" t="s">
        <v>178</v>
      </c>
      <c r="B2261" s="4" t="s">
        <v>179</v>
      </c>
      <c r="C2261" s="5">
        <v>140</v>
      </c>
      <c r="D2261" s="3" t="s">
        <v>12</v>
      </c>
      <c r="E2261" s="3">
        <v>9</v>
      </c>
      <c r="F2261" s="3">
        <v>0</v>
      </c>
      <c r="G2261" s="3">
        <f t="shared" ref="G2261:H2261" si="2225">(E2261/427)*100</f>
        <v>2.1077283372365341</v>
      </c>
      <c r="H2261" s="3">
        <f t="shared" si="2225"/>
        <v>0</v>
      </c>
    </row>
    <row r="2262" spans="1:8" ht="14.25" customHeight="1" x14ac:dyDescent="0.3">
      <c r="A2262" s="4" t="s">
        <v>178</v>
      </c>
      <c r="B2262" s="4" t="s">
        <v>179</v>
      </c>
      <c r="C2262" s="5">
        <v>145</v>
      </c>
      <c r="D2262" s="3" t="s">
        <v>12</v>
      </c>
      <c r="E2262" s="3">
        <v>4</v>
      </c>
      <c r="F2262" s="3">
        <v>1</v>
      </c>
      <c r="G2262" s="3">
        <f t="shared" ref="G2262:H2262" si="2226">(E2262/427)*100</f>
        <v>0.93676814988290402</v>
      </c>
      <c r="H2262" s="3">
        <f t="shared" si="2226"/>
        <v>0.23419203747072601</v>
      </c>
    </row>
    <row r="2263" spans="1:8" ht="14.25" customHeight="1" x14ac:dyDescent="0.3">
      <c r="A2263" s="4" t="s">
        <v>178</v>
      </c>
      <c r="B2263" s="4" t="s">
        <v>179</v>
      </c>
      <c r="C2263" s="5">
        <v>150</v>
      </c>
      <c r="D2263" s="3" t="s">
        <v>12</v>
      </c>
      <c r="E2263" s="3">
        <v>2</v>
      </c>
      <c r="F2263" s="3">
        <v>1</v>
      </c>
      <c r="G2263" s="3">
        <f t="shared" ref="G2263:H2263" si="2227">(E2263/427)*100</f>
        <v>0.46838407494145201</v>
      </c>
      <c r="H2263" s="3">
        <f t="shared" si="2227"/>
        <v>0.23419203747072601</v>
      </c>
    </row>
    <row r="2264" spans="1:8" ht="14.25" customHeight="1" x14ac:dyDescent="0.3">
      <c r="A2264" s="4" t="s">
        <v>178</v>
      </c>
      <c r="B2264" s="4" t="s">
        <v>179</v>
      </c>
      <c r="C2264" s="5">
        <v>155</v>
      </c>
      <c r="D2264" s="3" t="s">
        <v>12</v>
      </c>
      <c r="E2264" s="3">
        <v>2</v>
      </c>
      <c r="F2264" s="3">
        <v>0</v>
      </c>
      <c r="G2264" s="3">
        <f t="shared" ref="G2264:H2264" si="2228">(E2264/427)*100</f>
        <v>0.46838407494145201</v>
      </c>
      <c r="H2264" s="3">
        <f t="shared" si="2228"/>
        <v>0</v>
      </c>
    </row>
    <row r="2265" spans="1:8" ht="14.25" customHeight="1" x14ac:dyDescent="0.3">
      <c r="A2265" s="4" t="s">
        <v>178</v>
      </c>
      <c r="B2265" s="4" t="s">
        <v>179</v>
      </c>
      <c r="C2265" s="5">
        <v>160</v>
      </c>
      <c r="D2265" s="3" t="s">
        <v>12</v>
      </c>
      <c r="E2265" s="3">
        <v>1</v>
      </c>
      <c r="F2265" s="3">
        <v>0</v>
      </c>
      <c r="G2265" s="3">
        <f t="shared" ref="G2265:H2265" si="2229">(E2265/427)*100</f>
        <v>0.23419203747072601</v>
      </c>
      <c r="H2265" s="3">
        <f t="shared" si="2229"/>
        <v>0</v>
      </c>
    </row>
    <row r="2266" spans="1:8" ht="14.25" customHeight="1" x14ac:dyDescent="0.3">
      <c r="A2266" s="4" t="s">
        <v>178</v>
      </c>
      <c r="B2266" s="4" t="s">
        <v>179</v>
      </c>
      <c r="C2266" s="5">
        <v>165</v>
      </c>
      <c r="D2266" s="3" t="s">
        <v>12</v>
      </c>
      <c r="E2266" s="3">
        <v>1</v>
      </c>
      <c r="F2266" s="3">
        <v>0</v>
      </c>
      <c r="G2266" s="3">
        <f t="shared" ref="G2266:H2266" si="2230">(E2266/427)*100</f>
        <v>0.23419203747072601</v>
      </c>
      <c r="H2266" s="3">
        <f t="shared" si="2230"/>
        <v>0</v>
      </c>
    </row>
    <row r="2267" spans="1:8" ht="14.25" customHeight="1" x14ac:dyDescent="0.3">
      <c r="A2267" s="4" t="s">
        <v>178</v>
      </c>
      <c r="B2267" s="4" t="s">
        <v>179</v>
      </c>
      <c r="C2267" s="5">
        <v>170</v>
      </c>
      <c r="D2267" s="3" t="s">
        <v>12</v>
      </c>
      <c r="E2267" s="3">
        <v>0</v>
      </c>
      <c r="F2267" s="3">
        <v>0</v>
      </c>
      <c r="G2267" s="3">
        <f t="shared" ref="G2267:H2267" si="2231">(E2267/427)*100</f>
        <v>0</v>
      </c>
      <c r="H2267" s="3">
        <f t="shared" si="2231"/>
        <v>0</v>
      </c>
    </row>
    <row r="2268" spans="1:8" ht="14.25" customHeight="1" x14ac:dyDescent="0.3">
      <c r="A2268" s="4" t="s">
        <v>178</v>
      </c>
      <c r="B2268" s="4" t="s">
        <v>179</v>
      </c>
      <c r="C2268" s="5">
        <v>175</v>
      </c>
      <c r="D2268" s="3" t="s">
        <v>12</v>
      </c>
      <c r="E2268" s="3">
        <v>0</v>
      </c>
      <c r="F2268" s="3">
        <v>0</v>
      </c>
      <c r="G2268" s="3">
        <f t="shared" ref="G2268:H2268" si="2232">(E2268/427)*100</f>
        <v>0</v>
      </c>
      <c r="H2268" s="3">
        <f t="shared" si="2232"/>
        <v>0</v>
      </c>
    </row>
    <row r="2269" spans="1:8" ht="14.25" customHeight="1" x14ac:dyDescent="0.3">
      <c r="A2269" s="4" t="s">
        <v>178</v>
      </c>
      <c r="B2269" s="4" t="s">
        <v>179</v>
      </c>
      <c r="C2269" s="5" t="s">
        <v>14</v>
      </c>
      <c r="D2269" s="3" t="s">
        <v>12</v>
      </c>
      <c r="E2269" s="3">
        <v>1</v>
      </c>
      <c r="F2269" s="3">
        <v>0</v>
      </c>
      <c r="G2269" s="3">
        <f t="shared" ref="G2269:H2269" si="2233">(E2269/427)*100</f>
        <v>0.23419203747072601</v>
      </c>
      <c r="H2269" s="3">
        <f t="shared" si="2233"/>
        <v>0</v>
      </c>
    </row>
    <row r="2270" spans="1:8" ht="14.25" customHeight="1" x14ac:dyDescent="0.3">
      <c r="A2270" s="4" t="s">
        <v>180</v>
      </c>
      <c r="B2270" s="4" t="s">
        <v>181</v>
      </c>
      <c r="C2270" s="5">
        <v>5</v>
      </c>
      <c r="D2270" s="3" t="s">
        <v>10</v>
      </c>
      <c r="E2270" s="3">
        <v>0</v>
      </c>
      <c r="F2270" s="3">
        <v>0</v>
      </c>
      <c r="G2270" s="3">
        <f t="shared" ref="G2270:H2270" si="2234">(E2270/272)*100</f>
        <v>0</v>
      </c>
      <c r="H2270" s="3">
        <f t="shared" si="2234"/>
        <v>0</v>
      </c>
    </row>
    <row r="2271" spans="1:8" ht="14.25" customHeight="1" x14ac:dyDescent="0.3">
      <c r="A2271" s="4" t="s">
        <v>180</v>
      </c>
      <c r="B2271" s="4" t="s">
        <v>181</v>
      </c>
      <c r="C2271" s="5">
        <v>10</v>
      </c>
      <c r="D2271" s="3" t="s">
        <v>10</v>
      </c>
      <c r="E2271" s="3">
        <v>0</v>
      </c>
      <c r="F2271" s="3">
        <v>0</v>
      </c>
      <c r="G2271" s="3">
        <f t="shared" ref="G2271:H2271" si="2235">(E2271/272)*100</f>
        <v>0</v>
      </c>
      <c r="H2271" s="3">
        <f t="shared" si="2235"/>
        <v>0</v>
      </c>
    </row>
    <row r="2272" spans="1:8" ht="14.25" customHeight="1" x14ac:dyDescent="0.3">
      <c r="A2272" s="4" t="s">
        <v>180</v>
      </c>
      <c r="B2272" s="4" t="s">
        <v>181</v>
      </c>
      <c r="C2272" s="5">
        <v>15</v>
      </c>
      <c r="D2272" s="3" t="s">
        <v>10</v>
      </c>
      <c r="E2272" s="3">
        <v>2</v>
      </c>
      <c r="F2272" s="3">
        <v>0</v>
      </c>
      <c r="G2272" s="3">
        <f t="shared" ref="G2272:H2272" si="2236">(E2272/272)*100</f>
        <v>0.73529411764705876</v>
      </c>
      <c r="H2272" s="3">
        <f t="shared" si="2236"/>
        <v>0</v>
      </c>
    </row>
    <row r="2273" spans="1:8" ht="14.25" customHeight="1" x14ac:dyDescent="0.3">
      <c r="A2273" s="4" t="s">
        <v>180</v>
      </c>
      <c r="B2273" s="4" t="s">
        <v>181</v>
      </c>
      <c r="C2273" s="5">
        <v>20</v>
      </c>
      <c r="D2273" s="3" t="s">
        <v>10</v>
      </c>
      <c r="E2273" s="3">
        <v>14</v>
      </c>
      <c r="F2273" s="3">
        <v>0</v>
      </c>
      <c r="G2273" s="3">
        <f t="shared" ref="G2273:H2273" si="2237">(E2273/272)*100</f>
        <v>5.1470588235294112</v>
      </c>
      <c r="H2273" s="3">
        <f t="shared" si="2237"/>
        <v>0</v>
      </c>
    </row>
    <row r="2274" spans="1:8" ht="14.25" customHeight="1" x14ac:dyDescent="0.3">
      <c r="A2274" s="4" t="s">
        <v>180</v>
      </c>
      <c r="B2274" s="4" t="s">
        <v>181</v>
      </c>
      <c r="C2274" s="5">
        <v>25</v>
      </c>
      <c r="D2274" s="3" t="s">
        <v>10</v>
      </c>
      <c r="E2274" s="3">
        <v>24</v>
      </c>
      <c r="F2274" s="3">
        <v>1</v>
      </c>
      <c r="G2274" s="3">
        <f t="shared" ref="G2274:H2274" si="2238">(E2274/272)*100</f>
        <v>8.8235294117647065</v>
      </c>
      <c r="H2274" s="3">
        <f t="shared" si="2238"/>
        <v>0.36764705882352938</v>
      </c>
    </row>
    <row r="2275" spans="1:8" ht="14.25" customHeight="1" x14ac:dyDescent="0.3">
      <c r="A2275" s="4" t="s">
        <v>180</v>
      </c>
      <c r="B2275" s="4" t="s">
        <v>181</v>
      </c>
      <c r="C2275" s="5">
        <v>30</v>
      </c>
      <c r="D2275" s="3" t="s">
        <v>10</v>
      </c>
      <c r="E2275" s="3">
        <v>38</v>
      </c>
      <c r="F2275" s="3">
        <v>0</v>
      </c>
      <c r="G2275" s="3">
        <f t="shared" ref="G2275:H2275" si="2239">(E2275/272)*100</f>
        <v>13.970588235294118</v>
      </c>
      <c r="H2275" s="3">
        <f t="shared" si="2239"/>
        <v>0</v>
      </c>
    </row>
    <row r="2276" spans="1:8" ht="14.25" customHeight="1" x14ac:dyDescent="0.3">
      <c r="A2276" s="4" t="s">
        <v>180</v>
      </c>
      <c r="B2276" s="4" t="s">
        <v>181</v>
      </c>
      <c r="C2276" s="5">
        <v>35</v>
      </c>
      <c r="D2276" s="3" t="s">
        <v>10</v>
      </c>
      <c r="E2276" s="3">
        <v>27</v>
      </c>
      <c r="F2276" s="3">
        <v>0</v>
      </c>
      <c r="G2276" s="3">
        <f t="shared" ref="G2276:H2276" si="2240">(E2276/272)*100</f>
        <v>9.9264705882352935</v>
      </c>
      <c r="H2276" s="3">
        <f t="shared" si="2240"/>
        <v>0</v>
      </c>
    </row>
    <row r="2277" spans="1:8" ht="14.25" customHeight="1" x14ac:dyDescent="0.3">
      <c r="A2277" s="4" t="s">
        <v>180</v>
      </c>
      <c r="B2277" s="4" t="s">
        <v>181</v>
      </c>
      <c r="C2277" s="5">
        <v>40</v>
      </c>
      <c r="D2277" s="3" t="s">
        <v>11</v>
      </c>
      <c r="E2277" s="3">
        <v>9</v>
      </c>
      <c r="F2277" s="3">
        <v>0</v>
      </c>
      <c r="G2277" s="3">
        <f t="shared" ref="G2277:H2277" si="2241">(E2277/272)*100</f>
        <v>3.3088235294117649</v>
      </c>
      <c r="H2277" s="3">
        <f t="shared" si="2241"/>
        <v>0</v>
      </c>
    </row>
    <row r="2278" spans="1:8" ht="14.25" customHeight="1" x14ac:dyDescent="0.3">
      <c r="A2278" s="4" t="s">
        <v>180</v>
      </c>
      <c r="B2278" s="4" t="s">
        <v>181</v>
      </c>
      <c r="C2278" s="5">
        <v>45</v>
      </c>
      <c r="D2278" s="3" t="s">
        <v>11</v>
      </c>
      <c r="E2278" s="3">
        <v>11</v>
      </c>
      <c r="F2278" s="3">
        <v>0</v>
      </c>
      <c r="G2278" s="3">
        <f t="shared" ref="G2278:H2278" si="2242">(E2278/272)*100</f>
        <v>4.0441176470588234</v>
      </c>
      <c r="H2278" s="3">
        <f t="shared" si="2242"/>
        <v>0</v>
      </c>
    </row>
    <row r="2279" spans="1:8" ht="14.25" customHeight="1" x14ac:dyDescent="0.3">
      <c r="A2279" s="4" t="s">
        <v>180</v>
      </c>
      <c r="B2279" s="4" t="s">
        <v>181</v>
      </c>
      <c r="C2279" s="5">
        <v>50</v>
      </c>
      <c r="D2279" s="3" t="s">
        <v>11</v>
      </c>
      <c r="E2279" s="3">
        <v>0</v>
      </c>
      <c r="F2279" s="3">
        <v>0</v>
      </c>
      <c r="G2279" s="3">
        <f t="shared" ref="G2279:H2279" si="2243">(E2279/272)*100</f>
        <v>0</v>
      </c>
      <c r="H2279" s="3">
        <f t="shared" si="2243"/>
        <v>0</v>
      </c>
    </row>
    <row r="2280" spans="1:8" ht="14.25" customHeight="1" x14ac:dyDescent="0.3">
      <c r="A2280" s="4" t="s">
        <v>180</v>
      </c>
      <c r="B2280" s="4" t="s">
        <v>181</v>
      </c>
      <c r="C2280" s="5">
        <v>55</v>
      </c>
      <c r="D2280" s="3" t="s">
        <v>11</v>
      </c>
      <c r="E2280" s="3">
        <v>3</v>
      </c>
      <c r="F2280" s="3">
        <v>0</v>
      </c>
      <c r="G2280" s="3">
        <f t="shared" ref="G2280:H2280" si="2244">(E2280/272)*100</f>
        <v>1.1029411764705883</v>
      </c>
      <c r="H2280" s="3">
        <f t="shared" si="2244"/>
        <v>0</v>
      </c>
    </row>
    <row r="2281" spans="1:8" ht="14.25" customHeight="1" x14ac:dyDescent="0.3">
      <c r="A2281" s="4" t="s">
        <v>180</v>
      </c>
      <c r="B2281" s="4" t="s">
        <v>181</v>
      </c>
      <c r="C2281" s="5">
        <v>60</v>
      </c>
      <c r="D2281" s="3" t="s">
        <v>11</v>
      </c>
      <c r="E2281" s="3">
        <v>1</v>
      </c>
      <c r="F2281" s="3">
        <v>0</v>
      </c>
      <c r="G2281" s="3">
        <f t="shared" ref="G2281:H2281" si="2245">(E2281/272)*100</f>
        <v>0.36764705882352938</v>
      </c>
      <c r="H2281" s="3">
        <f t="shared" si="2245"/>
        <v>0</v>
      </c>
    </row>
    <row r="2282" spans="1:8" ht="14.25" customHeight="1" x14ac:dyDescent="0.3">
      <c r="A2282" s="4" t="s">
        <v>180</v>
      </c>
      <c r="B2282" s="4" t="s">
        <v>181</v>
      </c>
      <c r="C2282" s="5">
        <v>65</v>
      </c>
      <c r="D2282" s="3" t="s">
        <v>11</v>
      </c>
      <c r="E2282" s="3">
        <v>1</v>
      </c>
      <c r="F2282" s="3">
        <v>0</v>
      </c>
      <c r="G2282" s="3">
        <f t="shared" ref="G2282:H2282" si="2246">(E2282/272)*100</f>
        <v>0.36764705882352938</v>
      </c>
      <c r="H2282" s="3">
        <f t="shared" si="2246"/>
        <v>0</v>
      </c>
    </row>
    <row r="2283" spans="1:8" ht="14.25" customHeight="1" x14ac:dyDescent="0.3">
      <c r="A2283" s="4" t="s">
        <v>180</v>
      </c>
      <c r="B2283" s="4" t="s">
        <v>181</v>
      </c>
      <c r="C2283" s="5">
        <v>70</v>
      </c>
      <c r="D2283" s="3" t="s">
        <v>11</v>
      </c>
      <c r="E2283" s="3">
        <v>0</v>
      </c>
      <c r="F2283" s="3">
        <v>0</v>
      </c>
      <c r="G2283" s="3">
        <f t="shared" ref="G2283:H2283" si="2247">(E2283/272)*100</f>
        <v>0</v>
      </c>
      <c r="H2283" s="3">
        <f t="shared" si="2247"/>
        <v>0</v>
      </c>
    </row>
    <row r="2284" spans="1:8" ht="14.25" customHeight="1" x14ac:dyDescent="0.3">
      <c r="A2284" s="4" t="s">
        <v>180</v>
      </c>
      <c r="B2284" s="4" t="s">
        <v>181</v>
      </c>
      <c r="C2284" s="5">
        <v>75</v>
      </c>
      <c r="D2284" s="3" t="s">
        <v>11</v>
      </c>
      <c r="E2284" s="3">
        <v>2</v>
      </c>
      <c r="F2284" s="3">
        <v>1</v>
      </c>
      <c r="G2284" s="3">
        <f t="shared" ref="G2284:H2284" si="2248">(E2284/272)*100</f>
        <v>0.73529411764705876</v>
      </c>
      <c r="H2284" s="3">
        <f t="shared" si="2248"/>
        <v>0.36764705882352938</v>
      </c>
    </row>
    <row r="2285" spans="1:8" ht="14.25" customHeight="1" x14ac:dyDescent="0.3">
      <c r="A2285" s="4" t="s">
        <v>180</v>
      </c>
      <c r="B2285" s="4" t="s">
        <v>181</v>
      </c>
      <c r="C2285" s="5">
        <v>80</v>
      </c>
      <c r="D2285" s="3" t="s">
        <v>12</v>
      </c>
      <c r="E2285" s="3">
        <v>3</v>
      </c>
      <c r="F2285" s="3">
        <v>0</v>
      </c>
      <c r="G2285" s="3">
        <f t="shared" ref="G2285:H2285" si="2249">(E2285/272)*100</f>
        <v>1.1029411764705883</v>
      </c>
      <c r="H2285" s="3">
        <f t="shared" si="2249"/>
        <v>0</v>
      </c>
    </row>
    <row r="2286" spans="1:8" ht="14.25" customHeight="1" x14ac:dyDescent="0.3">
      <c r="A2286" s="4" t="s">
        <v>180</v>
      </c>
      <c r="B2286" s="4" t="s">
        <v>181</v>
      </c>
      <c r="C2286" s="5">
        <v>85</v>
      </c>
      <c r="D2286" s="3" t="s">
        <v>12</v>
      </c>
      <c r="E2286" s="3">
        <v>7</v>
      </c>
      <c r="F2286" s="3">
        <v>0</v>
      </c>
      <c r="G2286" s="3">
        <f t="shared" ref="G2286:H2286" si="2250">(E2286/272)*100</f>
        <v>2.5735294117647056</v>
      </c>
      <c r="H2286" s="3">
        <f t="shared" si="2250"/>
        <v>0</v>
      </c>
    </row>
    <row r="2287" spans="1:8" ht="14.25" customHeight="1" x14ac:dyDescent="0.3">
      <c r="A2287" s="4" t="s">
        <v>180</v>
      </c>
      <c r="B2287" s="4" t="s">
        <v>181</v>
      </c>
      <c r="C2287" s="5">
        <v>90</v>
      </c>
      <c r="D2287" s="3" t="s">
        <v>12</v>
      </c>
      <c r="E2287" s="3">
        <v>10</v>
      </c>
      <c r="F2287" s="3">
        <v>0</v>
      </c>
      <c r="G2287" s="3">
        <f t="shared" ref="G2287:H2287" si="2251">(E2287/272)*100</f>
        <v>3.6764705882352944</v>
      </c>
      <c r="H2287" s="3">
        <f t="shared" si="2251"/>
        <v>0</v>
      </c>
    </row>
    <row r="2288" spans="1:8" ht="14.25" customHeight="1" x14ac:dyDescent="0.3">
      <c r="A2288" s="4" t="s">
        <v>180</v>
      </c>
      <c r="B2288" s="4" t="s">
        <v>181</v>
      </c>
      <c r="C2288" s="5">
        <v>95</v>
      </c>
      <c r="D2288" s="3" t="s">
        <v>12</v>
      </c>
      <c r="E2288" s="3">
        <v>14</v>
      </c>
      <c r="F2288" s="3">
        <v>1</v>
      </c>
      <c r="G2288" s="3">
        <f t="shared" ref="G2288:H2288" si="2252">(E2288/272)*100</f>
        <v>5.1470588235294112</v>
      </c>
      <c r="H2288" s="3">
        <f t="shared" si="2252"/>
        <v>0.36764705882352938</v>
      </c>
    </row>
    <row r="2289" spans="1:8" ht="14.25" customHeight="1" x14ac:dyDescent="0.3">
      <c r="A2289" s="4" t="s">
        <v>180</v>
      </c>
      <c r="B2289" s="4" t="s">
        <v>181</v>
      </c>
      <c r="C2289" s="5">
        <v>100</v>
      </c>
      <c r="D2289" s="3" t="s">
        <v>12</v>
      </c>
      <c r="E2289" s="3">
        <v>11</v>
      </c>
      <c r="F2289" s="3">
        <v>1</v>
      </c>
      <c r="G2289" s="3">
        <f t="shared" ref="G2289:H2289" si="2253">(E2289/272)*100</f>
        <v>4.0441176470588234</v>
      </c>
      <c r="H2289" s="3">
        <f t="shared" si="2253"/>
        <v>0.36764705882352938</v>
      </c>
    </row>
    <row r="2290" spans="1:8" ht="14.25" customHeight="1" x14ac:dyDescent="0.3">
      <c r="A2290" s="4" t="s">
        <v>180</v>
      </c>
      <c r="B2290" s="4" t="s">
        <v>181</v>
      </c>
      <c r="C2290" s="5">
        <v>105</v>
      </c>
      <c r="D2290" s="3" t="s">
        <v>12</v>
      </c>
      <c r="E2290" s="3">
        <v>20</v>
      </c>
      <c r="F2290" s="3">
        <v>1</v>
      </c>
      <c r="G2290" s="3">
        <f t="shared" ref="G2290:H2290" si="2254">(E2290/272)*100</f>
        <v>7.3529411764705888</v>
      </c>
      <c r="H2290" s="3">
        <f t="shared" si="2254"/>
        <v>0.36764705882352938</v>
      </c>
    </row>
    <row r="2291" spans="1:8" ht="14.25" customHeight="1" x14ac:dyDescent="0.3">
      <c r="A2291" s="4" t="s">
        <v>180</v>
      </c>
      <c r="B2291" s="4" t="s">
        <v>181</v>
      </c>
      <c r="C2291" s="5">
        <v>110</v>
      </c>
      <c r="D2291" s="3" t="s">
        <v>12</v>
      </c>
      <c r="E2291" s="3">
        <v>13</v>
      </c>
      <c r="F2291" s="3">
        <v>1</v>
      </c>
      <c r="G2291" s="3">
        <f t="shared" ref="G2291:H2291" si="2255">(E2291/272)*100</f>
        <v>4.7794117647058822</v>
      </c>
      <c r="H2291" s="3">
        <f t="shared" si="2255"/>
        <v>0.36764705882352938</v>
      </c>
    </row>
    <row r="2292" spans="1:8" ht="14.25" customHeight="1" x14ac:dyDescent="0.3">
      <c r="A2292" s="4" t="s">
        <v>180</v>
      </c>
      <c r="B2292" s="4" t="s">
        <v>181</v>
      </c>
      <c r="C2292" s="5">
        <v>115</v>
      </c>
      <c r="D2292" s="3" t="s">
        <v>12</v>
      </c>
      <c r="E2292" s="3">
        <v>13</v>
      </c>
      <c r="F2292" s="3">
        <v>2</v>
      </c>
      <c r="G2292" s="3">
        <f t="shared" ref="G2292:H2292" si="2256">(E2292/272)*100</f>
        <v>4.7794117647058822</v>
      </c>
      <c r="H2292" s="3">
        <f t="shared" si="2256"/>
        <v>0.73529411764705876</v>
      </c>
    </row>
    <row r="2293" spans="1:8" ht="14.25" customHeight="1" x14ac:dyDescent="0.3">
      <c r="A2293" s="4" t="s">
        <v>180</v>
      </c>
      <c r="B2293" s="4" t="s">
        <v>181</v>
      </c>
      <c r="C2293" s="5">
        <v>120</v>
      </c>
      <c r="D2293" s="3" t="s">
        <v>12</v>
      </c>
      <c r="E2293" s="3">
        <v>11</v>
      </c>
      <c r="F2293" s="3">
        <v>0</v>
      </c>
      <c r="G2293" s="3">
        <f t="shared" ref="G2293:H2293" si="2257">(E2293/272)*100</f>
        <v>4.0441176470588234</v>
      </c>
      <c r="H2293" s="3">
        <f t="shared" si="2257"/>
        <v>0</v>
      </c>
    </row>
    <row r="2294" spans="1:8" ht="14.25" customHeight="1" x14ac:dyDescent="0.3">
      <c r="A2294" s="4" t="s">
        <v>180</v>
      </c>
      <c r="B2294" s="4" t="s">
        <v>181</v>
      </c>
      <c r="C2294" s="5">
        <v>125</v>
      </c>
      <c r="D2294" s="3" t="s">
        <v>12</v>
      </c>
      <c r="E2294" s="3">
        <v>10</v>
      </c>
      <c r="F2294" s="3">
        <v>0</v>
      </c>
      <c r="G2294" s="3">
        <f t="shared" ref="G2294:H2294" si="2258">(E2294/272)*100</f>
        <v>3.6764705882352944</v>
      </c>
      <c r="H2294" s="3">
        <f t="shared" si="2258"/>
        <v>0</v>
      </c>
    </row>
    <row r="2295" spans="1:8" ht="14.25" customHeight="1" x14ac:dyDescent="0.3">
      <c r="A2295" s="4" t="s">
        <v>180</v>
      </c>
      <c r="B2295" s="4" t="s">
        <v>181</v>
      </c>
      <c r="C2295" s="5">
        <v>130</v>
      </c>
      <c r="D2295" s="3" t="s">
        <v>12</v>
      </c>
      <c r="E2295" s="3">
        <v>11</v>
      </c>
      <c r="F2295" s="3">
        <v>0</v>
      </c>
      <c r="G2295" s="3">
        <f t="shared" ref="G2295:H2295" si="2259">(E2295/272)*100</f>
        <v>4.0441176470588234</v>
      </c>
      <c r="H2295" s="3">
        <f t="shared" si="2259"/>
        <v>0</v>
      </c>
    </row>
    <row r="2296" spans="1:8" ht="14.25" customHeight="1" x14ac:dyDescent="0.3">
      <c r="A2296" s="4" t="s">
        <v>180</v>
      </c>
      <c r="B2296" s="4" t="s">
        <v>181</v>
      </c>
      <c r="C2296" s="5">
        <v>135</v>
      </c>
      <c r="D2296" s="3" t="s">
        <v>12</v>
      </c>
      <c r="E2296" s="3">
        <v>3</v>
      </c>
      <c r="F2296" s="3">
        <v>2</v>
      </c>
      <c r="G2296" s="3">
        <f t="shared" ref="G2296:H2296" si="2260">(E2296/272)*100</f>
        <v>1.1029411764705883</v>
      </c>
      <c r="H2296" s="3">
        <f t="shared" si="2260"/>
        <v>0.73529411764705876</v>
      </c>
    </row>
    <row r="2297" spans="1:8" ht="14.25" customHeight="1" x14ac:dyDescent="0.3">
      <c r="A2297" s="4" t="s">
        <v>180</v>
      </c>
      <c r="B2297" s="4" t="s">
        <v>181</v>
      </c>
      <c r="C2297" s="5">
        <v>140</v>
      </c>
      <c r="D2297" s="3" t="s">
        <v>12</v>
      </c>
      <c r="E2297" s="3">
        <v>2</v>
      </c>
      <c r="F2297" s="3">
        <v>0</v>
      </c>
      <c r="G2297" s="3">
        <f t="shared" ref="G2297:H2297" si="2261">(E2297/272)*100</f>
        <v>0.73529411764705876</v>
      </c>
      <c r="H2297" s="3">
        <f t="shared" si="2261"/>
        <v>0</v>
      </c>
    </row>
    <row r="2298" spans="1:8" ht="14.25" customHeight="1" x14ac:dyDescent="0.3">
      <c r="A2298" s="4" t="s">
        <v>180</v>
      </c>
      <c r="B2298" s="4" t="s">
        <v>181</v>
      </c>
      <c r="C2298" s="5">
        <v>145</v>
      </c>
      <c r="D2298" s="3" t="s">
        <v>12</v>
      </c>
      <c r="E2298" s="3">
        <v>1</v>
      </c>
      <c r="F2298" s="3">
        <v>0</v>
      </c>
      <c r="G2298" s="3">
        <f t="shared" ref="G2298:H2298" si="2262">(E2298/272)*100</f>
        <v>0.36764705882352938</v>
      </c>
      <c r="H2298" s="3">
        <f t="shared" si="2262"/>
        <v>0</v>
      </c>
    </row>
    <row r="2299" spans="1:8" ht="14.25" customHeight="1" x14ac:dyDescent="0.3">
      <c r="A2299" s="4" t="s">
        <v>180</v>
      </c>
      <c r="B2299" s="4" t="s">
        <v>181</v>
      </c>
      <c r="C2299" s="5">
        <v>150</v>
      </c>
      <c r="D2299" s="3" t="s">
        <v>12</v>
      </c>
      <c r="E2299" s="3">
        <v>0</v>
      </c>
      <c r="F2299" s="3">
        <v>0</v>
      </c>
      <c r="G2299" s="3">
        <f t="shared" ref="G2299:H2299" si="2263">(E2299/272)*100</f>
        <v>0</v>
      </c>
      <c r="H2299" s="3">
        <f t="shared" si="2263"/>
        <v>0</v>
      </c>
    </row>
    <row r="2300" spans="1:8" ht="14.25" customHeight="1" x14ac:dyDescent="0.3">
      <c r="A2300" s="4" t="s">
        <v>180</v>
      </c>
      <c r="B2300" s="4" t="s">
        <v>181</v>
      </c>
      <c r="C2300" s="5">
        <v>155</v>
      </c>
      <c r="D2300" s="3" t="s">
        <v>12</v>
      </c>
      <c r="E2300" s="3">
        <v>0</v>
      </c>
      <c r="F2300" s="3">
        <v>0</v>
      </c>
      <c r="G2300" s="3">
        <f t="shared" ref="G2300:H2300" si="2264">(E2300/272)*100</f>
        <v>0</v>
      </c>
      <c r="H2300" s="3">
        <f t="shared" si="2264"/>
        <v>0</v>
      </c>
    </row>
    <row r="2301" spans="1:8" ht="14.25" customHeight="1" x14ac:dyDescent="0.3">
      <c r="A2301" s="4" t="s">
        <v>180</v>
      </c>
      <c r="B2301" s="4" t="s">
        <v>181</v>
      </c>
      <c r="C2301" s="5">
        <v>160</v>
      </c>
      <c r="D2301" s="3" t="s">
        <v>12</v>
      </c>
      <c r="E2301" s="3">
        <v>0</v>
      </c>
      <c r="F2301" s="3">
        <v>0</v>
      </c>
      <c r="G2301" s="3">
        <f t="shared" ref="G2301:H2301" si="2265">(E2301/272)*100</f>
        <v>0</v>
      </c>
      <c r="H2301" s="3">
        <f t="shared" si="2265"/>
        <v>0</v>
      </c>
    </row>
    <row r="2302" spans="1:8" ht="14.25" customHeight="1" x14ac:dyDescent="0.3">
      <c r="A2302" s="4" t="s">
        <v>180</v>
      </c>
      <c r="B2302" s="4" t="s">
        <v>181</v>
      </c>
      <c r="C2302" s="5">
        <v>165</v>
      </c>
      <c r="D2302" s="3" t="s">
        <v>12</v>
      </c>
      <c r="E2302" s="3">
        <v>1</v>
      </c>
      <c r="F2302" s="3">
        <v>0</v>
      </c>
      <c r="G2302" s="3">
        <f t="shared" ref="G2302:H2302" si="2266">(E2302/272)*100</f>
        <v>0.36764705882352938</v>
      </c>
      <c r="H2302" s="3">
        <f t="shared" si="2266"/>
        <v>0</v>
      </c>
    </row>
    <row r="2303" spans="1:8" ht="14.25" customHeight="1" x14ac:dyDescent="0.3">
      <c r="A2303" s="4" t="s">
        <v>180</v>
      </c>
      <c r="B2303" s="4" t="s">
        <v>181</v>
      </c>
      <c r="C2303" s="5">
        <v>170</v>
      </c>
      <c r="D2303" s="3" t="s">
        <v>12</v>
      </c>
      <c r="E2303" s="3">
        <v>0</v>
      </c>
      <c r="F2303" s="3">
        <v>0</v>
      </c>
      <c r="G2303" s="3">
        <f t="shared" ref="G2303:H2303" si="2267">(E2303/272)*100</f>
        <v>0</v>
      </c>
      <c r="H2303" s="3">
        <f t="shared" si="2267"/>
        <v>0</v>
      </c>
    </row>
    <row r="2304" spans="1:8" ht="14.25" customHeight="1" x14ac:dyDescent="0.3">
      <c r="A2304" s="4" t="s">
        <v>180</v>
      </c>
      <c r="B2304" s="4" t="s">
        <v>181</v>
      </c>
      <c r="C2304" s="5">
        <v>175</v>
      </c>
      <c r="D2304" s="3" t="s">
        <v>12</v>
      </c>
      <c r="E2304" s="3">
        <v>0</v>
      </c>
      <c r="F2304" s="3">
        <v>0</v>
      </c>
      <c r="G2304" s="3">
        <f t="shared" ref="G2304:H2304" si="2268">(E2304/272)*100</f>
        <v>0</v>
      </c>
      <c r="H2304" s="3">
        <f t="shared" si="2268"/>
        <v>0</v>
      </c>
    </row>
    <row r="2305" spans="1:8" ht="14.25" customHeight="1" x14ac:dyDescent="0.3">
      <c r="A2305" s="4" t="s">
        <v>180</v>
      </c>
      <c r="B2305" s="4" t="s">
        <v>181</v>
      </c>
      <c r="C2305" s="5" t="s">
        <v>14</v>
      </c>
      <c r="D2305" s="3" t="s">
        <v>12</v>
      </c>
      <c r="E2305" s="3">
        <v>0</v>
      </c>
      <c r="F2305" s="3">
        <v>0</v>
      </c>
      <c r="G2305" s="3">
        <f t="shared" ref="G2305:H2305" si="2269">(E2305/272)*100</f>
        <v>0</v>
      </c>
      <c r="H2305" s="3">
        <f t="shared" si="2269"/>
        <v>0</v>
      </c>
    </row>
    <row r="2306" spans="1:8" ht="14.25" customHeight="1" x14ac:dyDescent="0.3">
      <c r="A2306" s="4" t="s">
        <v>182</v>
      </c>
      <c r="B2306" s="4" t="s">
        <v>183</v>
      </c>
      <c r="C2306" s="5">
        <v>5</v>
      </c>
      <c r="D2306" s="3" t="s">
        <v>10</v>
      </c>
      <c r="E2306" s="3">
        <v>0</v>
      </c>
      <c r="F2306" s="3">
        <v>0</v>
      </c>
      <c r="G2306" s="3">
        <f t="shared" ref="G2306:H2306" si="2270">(E2306/253)*100</f>
        <v>0</v>
      </c>
      <c r="H2306" s="3">
        <f t="shared" si="2270"/>
        <v>0</v>
      </c>
    </row>
    <row r="2307" spans="1:8" ht="14.25" customHeight="1" x14ac:dyDescent="0.3">
      <c r="A2307" s="4" t="s">
        <v>182</v>
      </c>
      <c r="B2307" s="4" t="s">
        <v>183</v>
      </c>
      <c r="C2307" s="5">
        <v>10</v>
      </c>
      <c r="D2307" s="3" t="s">
        <v>10</v>
      </c>
      <c r="E2307" s="3">
        <v>0</v>
      </c>
      <c r="F2307" s="3">
        <v>0</v>
      </c>
      <c r="G2307" s="3">
        <f t="shared" ref="G2307:H2307" si="2271">(E2307/253)*100</f>
        <v>0</v>
      </c>
      <c r="H2307" s="3">
        <f t="shared" si="2271"/>
        <v>0</v>
      </c>
    </row>
    <row r="2308" spans="1:8" ht="14.25" customHeight="1" x14ac:dyDescent="0.3">
      <c r="A2308" s="4" t="s">
        <v>182</v>
      </c>
      <c r="B2308" s="4" t="s">
        <v>183</v>
      </c>
      <c r="C2308" s="5">
        <v>15</v>
      </c>
      <c r="D2308" s="3" t="s">
        <v>10</v>
      </c>
      <c r="E2308" s="3">
        <v>2</v>
      </c>
      <c r="F2308" s="3">
        <v>0</v>
      </c>
      <c r="G2308" s="3">
        <f t="shared" ref="G2308:H2308" si="2272">(E2308/253)*100</f>
        <v>0.79051383399209485</v>
      </c>
      <c r="H2308" s="3">
        <f t="shared" si="2272"/>
        <v>0</v>
      </c>
    </row>
    <row r="2309" spans="1:8" ht="14.25" customHeight="1" x14ac:dyDescent="0.3">
      <c r="A2309" s="4" t="s">
        <v>182</v>
      </c>
      <c r="B2309" s="4" t="s">
        <v>183</v>
      </c>
      <c r="C2309" s="5">
        <v>20</v>
      </c>
      <c r="D2309" s="3" t="s">
        <v>10</v>
      </c>
      <c r="E2309" s="3">
        <v>3</v>
      </c>
      <c r="F2309" s="3">
        <v>0</v>
      </c>
      <c r="G2309" s="3">
        <f t="shared" ref="G2309:H2309" si="2273">(E2309/253)*100</f>
        <v>1.1857707509881421</v>
      </c>
      <c r="H2309" s="3">
        <f t="shared" si="2273"/>
        <v>0</v>
      </c>
    </row>
    <row r="2310" spans="1:8" ht="14.25" customHeight="1" x14ac:dyDescent="0.3">
      <c r="A2310" s="4" t="s">
        <v>182</v>
      </c>
      <c r="B2310" s="4" t="s">
        <v>183</v>
      </c>
      <c r="C2310" s="5">
        <v>25</v>
      </c>
      <c r="D2310" s="3" t="s">
        <v>10</v>
      </c>
      <c r="E2310" s="3">
        <v>17</v>
      </c>
      <c r="F2310" s="3">
        <v>0</v>
      </c>
      <c r="G2310" s="3">
        <f t="shared" ref="G2310:H2310" si="2274">(E2310/253)*100</f>
        <v>6.7193675889328066</v>
      </c>
      <c r="H2310" s="3">
        <f t="shared" si="2274"/>
        <v>0</v>
      </c>
    </row>
    <row r="2311" spans="1:8" ht="14.25" customHeight="1" x14ac:dyDescent="0.3">
      <c r="A2311" s="4" t="s">
        <v>182</v>
      </c>
      <c r="B2311" s="4" t="s">
        <v>183</v>
      </c>
      <c r="C2311" s="5">
        <v>30</v>
      </c>
      <c r="D2311" s="3" t="s">
        <v>10</v>
      </c>
      <c r="E2311" s="3">
        <v>11</v>
      </c>
      <c r="F2311" s="3">
        <v>0</v>
      </c>
      <c r="G2311" s="3">
        <f t="shared" ref="G2311:H2311" si="2275">(E2311/253)*100</f>
        <v>4.3478260869565215</v>
      </c>
      <c r="H2311" s="3">
        <f t="shared" si="2275"/>
        <v>0</v>
      </c>
    </row>
    <row r="2312" spans="1:8" ht="14.25" customHeight="1" x14ac:dyDescent="0.3">
      <c r="A2312" s="4" t="s">
        <v>182</v>
      </c>
      <c r="B2312" s="4" t="s">
        <v>183</v>
      </c>
      <c r="C2312" s="5">
        <v>35</v>
      </c>
      <c r="D2312" s="3" t="s">
        <v>10</v>
      </c>
      <c r="E2312" s="3">
        <v>21</v>
      </c>
      <c r="F2312" s="3">
        <v>0</v>
      </c>
      <c r="G2312" s="3">
        <f t="shared" ref="G2312:H2312" si="2276">(E2312/253)*100</f>
        <v>8.3003952569169961</v>
      </c>
      <c r="H2312" s="3">
        <f t="shared" si="2276"/>
        <v>0</v>
      </c>
    </row>
    <row r="2313" spans="1:8" ht="14.25" customHeight="1" x14ac:dyDescent="0.3">
      <c r="A2313" s="4" t="s">
        <v>182</v>
      </c>
      <c r="B2313" s="4" t="s">
        <v>183</v>
      </c>
      <c r="C2313" s="5">
        <v>40</v>
      </c>
      <c r="D2313" s="3" t="s">
        <v>11</v>
      </c>
      <c r="E2313" s="3">
        <v>12</v>
      </c>
      <c r="F2313" s="3">
        <v>0</v>
      </c>
      <c r="G2313" s="3">
        <f t="shared" ref="G2313:H2313" si="2277">(E2313/253)*100</f>
        <v>4.7430830039525684</v>
      </c>
      <c r="H2313" s="3">
        <f t="shared" si="2277"/>
        <v>0</v>
      </c>
    </row>
    <row r="2314" spans="1:8" ht="14.25" customHeight="1" x14ac:dyDescent="0.3">
      <c r="A2314" s="4" t="s">
        <v>182</v>
      </c>
      <c r="B2314" s="4" t="s">
        <v>183</v>
      </c>
      <c r="C2314" s="5">
        <v>45</v>
      </c>
      <c r="D2314" s="3" t="s">
        <v>11</v>
      </c>
      <c r="E2314" s="3">
        <v>9</v>
      </c>
      <c r="F2314" s="3">
        <v>0</v>
      </c>
      <c r="G2314" s="3">
        <f t="shared" ref="G2314:H2314" si="2278">(E2314/253)*100</f>
        <v>3.5573122529644272</v>
      </c>
      <c r="H2314" s="3">
        <f t="shared" si="2278"/>
        <v>0</v>
      </c>
    </row>
    <row r="2315" spans="1:8" ht="14.25" customHeight="1" x14ac:dyDescent="0.3">
      <c r="A2315" s="4" t="s">
        <v>182</v>
      </c>
      <c r="B2315" s="4" t="s">
        <v>183</v>
      </c>
      <c r="C2315" s="5">
        <v>50</v>
      </c>
      <c r="D2315" s="3" t="s">
        <v>11</v>
      </c>
      <c r="E2315" s="3">
        <v>6</v>
      </c>
      <c r="F2315" s="3">
        <v>0</v>
      </c>
      <c r="G2315" s="3">
        <f t="shared" ref="G2315:H2315" si="2279">(E2315/253)*100</f>
        <v>2.3715415019762842</v>
      </c>
      <c r="H2315" s="3">
        <f t="shared" si="2279"/>
        <v>0</v>
      </c>
    </row>
    <row r="2316" spans="1:8" ht="14.25" customHeight="1" x14ac:dyDescent="0.3">
      <c r="A2316" s="4" t="s">
        <v>182</v>
      </c>
      <c r="B2316" s="4" t="s">
        <v>183</v>
      </c>
      <c r="C2316" s="5">
        <v>55</v>
      </c>
      <c r="D2316" s="3" t="s">
        <v>11</v>
      </c>
      <c r="E2316" s="3">
        <v>0</v>
      </c>
      <c r="F2316" s="3">
        <v>0</v>
      </c>
      <c r="G2316" s="3">
        <f t="shared" ref="G2316:H2316" si="2280">(E2316/253)*100</f>
        <v>0</v>
      </c>
      <c r="H2316" s="3">
        <f t="shared" si="2280"/>
        <v>0</v>
      </c>
    </row>
    <row r="2317" spans="1:8" ht="14.25" customHeight="1" x14ac:dyDescent="0.3">
      <c r="A2317" s="4" t="s">
        <v>182</v>
      </c>
      <c r="B2317" s="4" t="s">
        <v>183</v>
      </c>
      <c r="C2317" s="5">
        <v>60</v>
      </c>
      <c r="D2317" s="3" t="s">
        <v>11</v>
      </c>
      <c r="E2317" s="3">
        <v>1</v>
      </c>
      <c r="F2317" s="3">
        <v>0</v>
      </c>
      <c r="G2317" s="3">
        <f t="shared" ref="G2317:H2317" si="2281">(E2317/253)*100</f>
        <v>0.39525691699604742</v>
      </c>
      <c r="H2317" s="3">
        <f t="shared" si="2281"/>
        <v>0</v>
      </c>
    </row>
    <row r="2318" spans="1:8" ht="14.25" customHeight="1" x14ac:dyDescent="0.3">
      <c r="A2318" s="4" t="s">
        <v>182</v>
      </c>
      <c r="B2318" s="4" t="s">
        <v>183</v>
      </c>
      <c r="C2318" s="5">
        <v>65</v>
      </c>
      <c r="D2318" s="3" t="s">
        <v>11</v>
      </c>
      <c r="E2318" s="3">
        <v>0</v>
      </c>
      <c r="F2318" s="3">
        <v>0</v>
      </c>
      <c r="G2318" s="3">
        <f t="shared" ref="G2318:H2318" si="2282">(E2318/253)*100</f>
        <v>0</v>
      </c>
      <c r="H2318" s="3">
        <f t="shared" si="2282"/>
        <v>0</v>
      </c>
    </row>
    <row r="2319" spans="1:8" ht="14.25" customHeight="1" x14ac:dyDescent="0.3">
      <c r="A2319" s="4" t="s">
        <v>182</v>
      </c>
      <c r="B2319" s="4" t="s">
        <v>183</v>
      </c>
      <c r="C2319" s="5">
        <v>70</v>
      </c>
      <c r="D2319" s="3" t="s">
        <v>11</v>
      </c>
      <c r="E2319" s="3">
        <v>2</v>
      </c>
      <c r="F2319" s="3">
        <v>0</v>
      </c>
      <c r="G2319" s="3">
        <f t="shared" ref="G2319:H2319" si="2283">(E2319/253)*100</f>
        <v>0.79051383399209485</v>
      </c>
      <c r="H2319" s="3">
        <f t="shared" si="2283"/>
        <v>0</v>
      </c>
    </row>
    <row r="2320" spans="1:8" ht="14.25" customHeight="1" x14ac:dyDescent="0.3">
      <c r="A2320" s="4" t="s">
        <v>182</v>
      </c>
      <c r="B2320" s="4" t="s">
        <v>183</v>
      </c>
      <c r="C2320" s="5">
        <v>75</v>
      </c>
      <c r="D2320" s="3" t="s">
        <v>11</v>
      </c>
      <c r="E2320" s="3">
        <v>0</v>
      </c>
      <c r="F2320" s="3">
        <v>1</v>
      </c>
      <c r="G2320" s="3">
        <f t="shared" ref="G2320:H2320" si="2284">(E2320/253)*100</f>
        <v>0</v>
      </c>
      <c r="H2320" s="3">
        <f t="shared" si="2284"/>
        <v>0.39525691699604742</v>
      </c>
    </row>
    <row r="2321" spans="1:8" ht="14.25" customHeight="1" x14ac:dyDescent="0.3">
      <c r="A2321" s="4" t="s">
        <v>182</v>
      </c>
      <c r="B2321" s="4" t="s">
        <v>183</v>
      </c>
      <c r="C2321" s="5">
        <v>80</v>
      </c>
      <c r="D2321" s="3" t="s">
        <v>12</v>
      </c>
      <c r="E2321" s="3">
        <v>2</v>
      </c>
      <c r="F2321" s="3">
        <v>1</v>
      </c>
      <c r="G2321" s="3">
        <f t="shared" ref="G2321:H2321" si="2285">(E2321/253)*100</f>
        <v>0.79051383399209485</v>
      </c>
      <c r="H2321" s="3">
        <f t="shared" si="2285"/>
        <v>0.39525691699604742</v>
      </c>
    </row>
    <row r="2322" spans="1:8" ht="14.25" customHeight="1" x14ac:dyDescent="0.3">
      <c r="A2322" s="4" t="s">
        <v>182</v>
      </c>
      <c r="B2322" s="4" t="s">
        <v>183</v>
      </c>
      <c r="C2322" s="5">
        <v>85</v>
      </c>
      <c r="D2322" s="3" t="s">
        <v>12</v>
      </c>
      <c r="E2322" s="3">
        <v>3</v>
      </c>
      <c r="F2322" s="3">
        <v>0</v>
      </c>
      <c r="G2322" s="3">
        <f t="shared" ref="G2322:H2322" si="2286">(E2322/253)*100</f>
        <v>1.1857707509881421</v>
      </c>
      <c r="H2322" s="3">
        <f t="shared" si="2286"/>
        <v>0</v>
      </c>
    </row>
    <row r="2323" spans="1:8" ht="14.25" customHeight="1" x14ac:dyDescent="0.3">
      <c r="A2323" s="4" t="s">
        <v>182</v>
      </c>
      <c r="B2323" s="4" t="s">
        <v>183</v>
      </c>
      <c r="C2323" s="5">
        <v>90</v>
      </c>
      <c r="D2323" s="3" t="s">
        <v>12</v>
      </c>
      <c r="E2323" s="3">
        <v>2</v>
      </c>
      <c r="F2323" s="3">
        <v>1</v>
      </c>
      <c r="G2323" s="3">
        <f t="shared" ref="G2323:H2323" si="2287">(E2323/253)*100</f>
        <v>0.79051383399209485</v>
      </c>
      <c r="H2323" s="3">
        <f t="shared" si="2287"/>
        <v>0.39525691699604742</v>
      </c>
    </row>
    <row r="2324" spans="1:8" ht="14.25" customHeight="1" x14ac:dyDescent="0.3">
      <c r="A2324" s="4" t="s">
        <v>182</v>
      </c>
      <c r="B2324" s="4" t="s">
        <v>183</v>
      </c>
      <c r="C2324" s="5">
        <v>95</v>
      </c>
      <c r="D2324" s="3" t="s">
        <v>12</v>
      </c>
      <c r="E2324" s="3">
        <v>9</v>
      </c>
      <c r="F2324" s="3">
        <v>1</v>
      </c>
      <c r="G2324" s="3">
        <f t="shared" ref="G2324:H2324" si="2288">(E2324/253)*100</f>
        <v>3.5573122529644272</v>
      </c>
      <c r="H2324" s="3">
        <f t="shared" si="2288"/>
        <v>0.39525691699604742</v>
      </c>
    </row>
    <row r="2325" spans="1:8" ht="14.25" customHeight="1" x14ac:dyDescent="0.3">
      <c r="A2325" s="4" t="s">
        <v>182</v>
      </c>
      <c r="B2325" s="4" t="s">
        <v>183</v>
      </c>
      <c r="C2325" s="5">
        <v>100</v>
      </c>
      <c r="D2325" s="3" t="s">
        <v>12</v>
      </c>
      <c r="E2325" s="3">
        <v>22</v>
      </c>
      <c r="F2325" s="3">
        <v>2</v>
      </c>
      <c r="G2325" s="3">
        <f t="shared" ref="G2325:H2325" si="2289">(E2325/253)*100</f>
        <v>8.695652173913043</v>
      </c>
      <c r="H2325" s="3">
        <f t="shared" si="2289"/>
        <v>0.79051383399209485</v>
      </c>
    </row>
    <row r="2326" spans="1:8" ht="14.25" customHeight="1" x14ac:dyDescent="0.3">
      <c r="A2326" s="4" t="s">
        <v>182</v>
      </c>
      <c r="B2326" s="4" t="s">
        <v>183</v>
      </c>
      <c r="C2326" s="5">
        <v>105</v>
      </c>
      <c r="D2326" s="3" t="s">
        <v>12</v>
      </c>
      <c r="E2326" s="3">
        <v>23</v>
      </c>
      <c r="F2326" s="3">
        <v>4</v>
      </c>
      <c r="G2326" s="3">
        <f t="shared" ref="G2326:H2326" si="2290">(E2326/253)*100</f>
        <v>9.0909090909090917</v>
      </c>
      <c r="H2326" s="3">
        <f t="shared" si="2290"/>
        <v>1.5810276679841897</v>
      </c>
    </row>
    <row r="2327" spans="1:8" ht="14.25" customHeight="1" x14ac:dyDescent="0.3">
      <c r="A2327" s="4" t="s">
        <v>182</v>
      </c>
      <c r="B2327" s="4" t="s">
        <v>183</v>
      </c>
      <c r="C2327" s="5">
        <v>110</v>
      </c>
      <c r="D2327" s="3" t="s">
        <v>12</v>
      </c>
      <c r="E2327" s="3">
        <v>20</v>
      </c>
      <c r="F2327" s="3">
        <v>0</v>
      </c>
      <c r="G2327" s="3">
        <f t="shared" ref="G2327:H2327" si="2291">(E2327/253)*100</f>
        <v>7.9051383399209492</v>
      </c>
      <c r="H2327" s="3">
        <f t="shared" si="2291"/>
        <v>0</v>
      </c>
    </row>
    <row r="2328" spans="1:8" ht="14.25" customHeight="1" x14ac:dyDescent="0.3">
      <c r="A2328" s="4" t="s">
        <v>182</v>
      </c>
      <c r="B2328" s="4" t="s">
        <v>183</v>
      </c>
      <c r="C2328" s="5">
        <v>115</v>
      </c>
      <c r="D2328" s="3" t="s">
        <v>12</v>
      </c>
      <c r="E2328" s="3">
        <v>17</v>
      </c>
      <c r="F2328" s="3">
        <v>1</v>
      </c>
      <c r="G2328" s="3">
        <f t="shared" ref="G2328:H2328" si="2292">(E2328/253)*100</f>
        <v>6.7193675889328066</v>
      </c>
      <c r="H2328" s="3">
        <f t="shared" si="2292"/>
        <v>0.39525691699604742</v>
      </c>
    </row>
    <row r="2329" spans="1:8" ht="14.25" customHeight="1" x14ac:dyDescent="0.3">
      <c r="A2329" s="4" t="s">
        <v>182</v>
      </c>
      <c r="B2329" s="4" t="s">
        <v>183</v>
      </c>
      <c r="C2329" s="5">
        <v>120</v>
      </c>
      <c r="D2329" s="3" t="s">
        <v>12</v>
      </c>
      <c r="E2329" s="3">
        <v>19</v>
      </c>
      <c r="F2329" s="3">
        <v>1</v>
      </c>
      <c r="G2329" s="3">
        <f t="shared" ref="G2329:H2329" si="2293">(E2329/253)*100</f>
        <v>7.5098814229249005</v>
      </c>
      <c r="H2329" s="3">
        <f t="shared" si="2293"/>
        <v>0.39525691699604742</v>
      </c>
    </row>
    <row r="2330" spans="1:8" ht="14.25" customHeight="1" x14ac:dyDescent="0.3">
      <c r="A2330" s="4" t="s">
        <v>182</v>
      </c>
      <c r="B2330" s="4" t="s">
        <v>183</v>
      </c>
      <c r="C2330" s="5">
        <v>125</v>
      </c>
      <c r="D2330" s="3" t="s">
        <v>12</v>
      </c>
      <c r="E2330" s="3">
        <v>12</v>
      </c>
      <c r="F2330" s="3">
        <v>1</v>
      </c>
      <c r="G2330" s="3">
        <f t="shared" ref="G2330:H2330" si="2294">(E2330/253)*100</f>
        <v>4.7430830039525684</v>
      </c>
      <c r="H2330" s="3">
        <f t="shared" si="2294"/>
        <v>0.39525691699604742</v>
      </c>
    </row>
    <row r="2331" spans="1:8" ht="14.25" customHeight="1" x14ac:dyDescent="0.3">
      <c r="A2331" s="4" t="s">
        <v>182</v>
      </c>
      <c r="B2331" s="4" t="s">
        <v>183</v>
      </c>
      <c r="C2331" s="5">
        <v>130</v>
      </c>
      <c r="D2331" s="3" t="s">
        <v>12</v>
      </c>
      <c r="E2331" s="3">
        <v>10</v>
      </c>
      <c r="F2331" s="3">
        <v>0</v>
      </c>
      <c r="G2331" s="3">
        <f t="shared" ref="G2331:H2331" si="2295">(E2331/253)*100</f>
        <v>3.9525691699604746</v>
      </c>
      <c r="H2331" s="3">
        <f t="shared" si="2295"/>
        <v>0</v>
      </c>
    </row>
    <row r="2332" spans="1:8" ht="14.25" customHeight="1" x14ac:dyDescent="0.3">
      <c r="A2332" s="4" t="s">
        <v>182</v>
      </c>
      <c r="B2332" s="4" t="s">
        <v>183</v>
      </c>
      <c r="C2332" s="5">
        <v>135</v>
      </c>
      <c r="D2332" s="3" t="s">
        <v>12</v>
      </c>
      <c r="E2332" s="3">
        <v>6</v>
      </c>
      <c r="F2332" s="3">
        <v>1</v>
      </c>
      <c r="G2332" s="3">
        <f t="shared" ref="G2332:H2332" si="2296">(E2332/253)*100</f>
        <v>2.3715415019762842</v>
      </c>
      <c r="H2332" s="3">
        <f t="shared" si="2296"/>
        <v>0.39525691699604742</v>
      </c>
    </row>
    <row r="2333" spans="1:8" ht="14.25" customHeight="1" x14ac:dyDescent="0.3">
      <c r="A2333" s="4" t="s">
        <v>182</v>
      </c>
      <c r="B2333" s="4" t="s">
        <v>183</v>
      </c>
      <c r="C2333" s="5">
        <v>140</v>
      </c>
      <c r="D2333" s="3" t="s">
        <v>12</v>
      </c>
      <c r="E2333" s="3">
        <v>2</v>
      </c>
      <c r="F2333" s="3">
        <v>0</v>
      </c>
      <c r="G2333" s="3">
        <f t="shared" ref="G2333:H2333" si="2297">(E2333/253)*100</f>
        <v>0.79051383399209485</v>
      </c>
      <c r="H2333" s="3">
        <f t="shared" si="2297"/>
        <v>0</v>
      </c>
    </row>
    <row r="2334" spans="1:8" ht="14.25" customHeight="1" x14ac:dyDescent="0.3">
      <c r="A2334" s="4" t="s">
        <v>182</v>
      </c>
      <c r="B2334" s="4" t="s">
        <v>183</v>
      </c>
      <c r="C2334" s="5">
        <v>145</v>
      </c>
      <c r="D2334" s="3" t="s">
        <v>12</v>
      </c>
      <c r="E2334" s="3">
        <v>0</v>
      </c>
      <c r="F2334" s="3">
        <v>0</v>
      </c>
      <c r="G2334" s="3">
        <f t="shared" ref="G2334:H2334" si="2298">(E2334/253)*100</f>
        <v>0</v>
      </c>
      <c r="H2334" s="3">
        <f t="shared" si="2298"/>
        <v>0</v>
      </c>
    </row>
    <row r="2335" spans="1:8" ht="14.25" customHeight="1" x14ac:dyDescent="0.3">
      <c r="A2335" s="4" t="s">
        <v>182</v>
      </c>
      <c r="B2335" s="4" t="s">
        <v>183</v>
      </c>
      <c r="C2335" s="5">
        <v>150</v>
      </c>
      <c r="D2335" s="3" t="s">
        <v>12</v>
      </c>
      <c r="E2335" s="3">
        <v>3</v>
      </c>
      <c r="F2335" s="3">
        <v>1</v>
      </c>
      <c r="G2335" s="3">
        <f t="shared" ref="G2335:H2335" si="2299">(E2335/253)*100</f>
        <v>1.1857707509881421</v>
      </c>
      <c r="H2335" s="3">
        <f t="shared" si="2299"/>
        <v>0.39525691699604742</v>
      </c>
    </row>
    <row r="2336" spans="1:8" ht="14.25" customHeight="1" x14ac:dyDescent="0.3">
      <c r="A2336" s="4" t="s">
        <v>182</v>
      </c>
      <c r="B2336" s="4" t="s">
        <v>183</v>
      </c>
      <c r="C2336" s="5">
        <v>155</v>
      </c>
      <c r="D2336" s="3" t="s">
        <v>12</v>
      </c>
      <c r="E2336" s="3">
        <v>0</v>
      </c>
      <c r="F2336" s="3">
        <v>0</v>
      </c>
      <c r="G2336" s="3">
        <f t="shared" ref="G2336:H2336" si="2300">(E2336/253)*100</f>
        <v>0</v>
      </c>
      <c r="H2336" s="3">
        <f t="shared" si="2300"/>
        <v>0</v>
      </c>
    </row>
    <row r="2337" spans="1:8" ht="14.25" customHeight="1" x14ac:dyDescent="0.3">
      <c r="A2337" s="4" t="s">
        <v>182</v>
      </c>
      <c r="B2337" s="4" t="s">
        <v>183</v>
      </c>
      <c r="C2337" s="5">
        <v>160</v>
      </c>
      <c r="D2337" s="3" t="s">
        <v>12</v>
      </c>
      <c r="E2337" s="3">
        <v>2</v>
      </c>
      <c r="F2337" s="3">
        <v>0</v>
      </c>
      <c r="G2337" s="3">
        <f t="shared" ref="G2337:H2337" si="2301">(E2337/253)*100</f>
        <v>0.79051383399209485</v>
      </c>
      <c r="H2337" s="3">
        <f t="shared" si="2301"/>
        <v>0</v>
      </c>
    </row>
    <row r="2338" spans="1:8" ht="14.25" customHeight="1" x14ac:dyDescent="0.3">
      <c r="A2338" s="4" t="s">
        <v>182</v>
      </c>
      <c r="B2338" s="4" t="s">
        <v>183</v>
      </c>
      <c r="C2338" s="5">
        <v>165</v>
      </c>
      <c r="D2338" s="3" t="s">
        <v>12</v>
      </c>
      <c r="E2338" s="3">
        <v>1</v>
      </c>
      <c r="F2338" s="3">
        <v>0</v>
      </c>
      <c r="G2338" s="3">
        <f t="shared" ref="G2338:H2338" si="2302">(E2338/253)*100</f>
        <v>0.39525691699604742</v>
      </c>
      <c r="H2338" s="3">
        <f t="shared" si="2302"/>
        <v>0</v>
      </c>
    </row>
    <row r="2339" spans="1:8" ht="14.25" customHeight="1" x14ac:dyDescent="0.3">
      <c r="A2339" s="4" t="s">
        <v>182</v>
      </c>
      <c r="B2339" s="4" t="s">
        <v>183</v>
      </c>
      <c r="C2339" s="5">
        <v>170</v>
      </c>
      <c r="D2339" s="3" t="s">
        <v>12</v>
      </c>
      <c r="E2339" s="3">
        <v>1</v>
      </c>
      <c r="F2339" s="3">
        <v>0</v>
      </c>
      <c r="G2339" s="3">
        <f t="shared" ref="G2339:H2339" si="2303">(E2339/253)*100</f>
        <v>0.39525691699604742</v>
      </c>
      <c r="H2339" s="3">
        <f t="shared" si="2303"/>
        <v>0</v>
      </c>
    </row>
    <row r="2340" spans="1:8" ht="14.25" customHeight="1" x14ac:dyDescent="0.3">
      <c r="A2340" s="4" t="s">
        <v>182</v>
      </c>
      <c r="B2340" s="4" t="s">
        <v>183</v>
      </c>
      <c r="C2340" s="5">
        <v>175</v>
      </c>
      <c r="D2340" s="3" t="s">
        <v>12</v>
      </c>
      <c r="E2340" s="3">
        <v>0</v>
      </c>
      <c r="F2340" s="3">
        <v>0</v>
      </c>
      <c r="G2340" s="3">
        <f t="shared" ref="G2340:H2340" si="2304">(E2340/253)*100</f>
        <v>0</v>
      </c>
      <c r="H2340" s="3">
        <f t="shared" si="2304"/>
        <v>0</v>
      </c>
    </row>
    <row r="2341" spans="1:8" ht="14.25" customHeight="1" x14ac:dyDescent="0.3">
      <c r="A2341" s="4" t="s">
        <v>182</v>
      </c>
      <c r="B2341" s="4" t="s">
        <v>183</v>
      </c>
      <c r="C2341" s="5" t="s">
        <v>14</v>
      </c>
      <c r="D2341" s="3" t="s">
        <v>12</v>
      </c>
      <c r="E2341" s="3">
        <v>0</v>
      </c>
      <c r="F2341" s="3">
        <v>0</v>
      </c>
      <c r="G2341" s="3">
        <f t="shared" ref="G2341:H2341" si="2305">(E2341/253)*100</f>
        <v>0</v>
      </c>
      <c r="H2341" s="3">
        <f t="shared" si="2305"/>
        <v>0</v>
      </c>
    </row>
    <row r="2342" spans="1:8" ht="14.25" customHeight="1" x14ac:dyDescent="0.3">
      <c r="A2342" s="4" t="s">
        <v>184</v>
      </c>
      <c r="B2342" s="4" t="s">
        <v>185</v>
      </c>
      <c r="C2342" s="5">
        <v>5</v>
      </c>
      <c r="D2342" s="3" t="s">
        <v>10</v>
      </c>
      <c r="E2342" s="3">
        <v>0</v>
      </c>
      <c r="F2342" s="3">
        <v>0</v>
      </c>
      <c r="G2342" s="3">
        <f t="shared" ref="G2342:H2342" si="2306">(E2342/147)*100</f>
        <v>0</v>
      </c>
      <c r="H2342" s="3">
        <f t="shared" si="2306"/>
        <v>0</v>
      </c>
    </row>
    <row r="2343" spans="1:8" ht="14.25" customHeight="1" x14ac:dyDescent="0.3">
      <c r="A2343" s="4" t="s">
        <v>184</v>
      </c>
      <c r="B2343" s="4" t="s">
        <v>185</v>
      </c>
      <c r="C2343" s="5">
        <v>10</v>
      </c>
      <c r="D2343" s="3" t="s">
        <v>10</v>
      </c>
      <c r="E2343" s="3">
        <v>0</v>
      </c>
      <c r="F2343" s="3">
        <v>0</v>
      </c>
      <c r="G2343" s="3">
        <f t="shared" ref="G2343:H2343" si="2307">(E2343/147)*100</f>
        <v>0</v>
      </c>
      <c r="H2343" s="3">
        <f t="shared" si="2307"/>
        <v>0</v>
      </c>
    </row>
    <row r="2344" spans="1:8" ht="14.25" customHeight="1" x14ac:dyDescent="0.3">
      <c r="A2344" s="4" t="s">
        <v>184</v>
      </c>
      <c r="B2344" s="4" t="s">
        <v>185</v>
      </c>
      <c r="C2344" s="5">
        <v>15</v>
      </c>
      <c r="D2344" s="3" t="s">
        <v>10</v>
      </c>
      <c r="E2344" s="3">
        <v>2</v>
      </c>
      <c r="F2344" s="3">
        <v>0</v>
      </c>
      <c r="G2344" s="3">
        <f t="shared" ref="G2344:H2344" si="2308">(E2344/147)*100</f>
        <v>1.3605442176870748</v>
      </c>
      <c r="H2344" s="3">
        <f t="shared" si="2308"/>
        <v>0</v>
      </c>
    </row>
    <row r="2345" spans="1:8" ht="14.25" customHeight="1" x14ac:dyDescent="0.3">
      <c r="A2345" s="4" t="s">
        <v>184</v>
      </c>
      <c r="B2345" s="4" t="s">
        <v>185</v>
      </c>
      <c r="C2345" s="5">
        <v>20</v>
      </c>
      <c r="D2345" s="3" t="s">
        <v>10</v>
      </c>
      <c r="E2345" s="3">
        <v>1</v>
      </c>
      <c r="F2345" s="3">
        <v>0</v>
      </c>
      <c r="G2345" s="3">
        <f t="shared" ref="G2345:H2345" si="2309">(E2345/147)*100</f>
        <v>0.68027210884353739</v>
      </c>
      <c r="H2345" s="3">
        <f t="shared" si="2309"/>
        <v>0</v>
      </c>
    </row>
    <row r="2346" spans="1:8" ht="14.25" customHeight="1" x14ac:dyDescent="0.3">
      <c r="A2346" s="4" t="s">
        <v>184</v>
      </c>
      <c r="B2346" s="4" t="s">
        <v>185</v>
      </c>
      <c r="C2346" s="5">
        <v>25</v>
      </c>
      <c r="D2346" s="3" t="s">
        <v>10</v>
      </c>
      <c r="E2346" s="3">
        <v>5</v>
      </c>
      <c r="F2346" s="3">
        <v>0</v>
      </c>
      <c r="G2346" s="3">
        <f t="shared" ref="G2346:H2346" si="2310">(E2346/147)*100</f>
        <v>3.4013605442176873</v>
      </c>
      <c r="H2346" s="3">
        <f t="shared" si="2310"/>
        <v>0</v>
      </c>
    </row>
    <row r="2347" spans="1:8" ht="14.25" customHeight="1" x14ac:dyDescent="0.3">
      <c r="A2347" s="4" t="s">
        <v>184</v>
      </c>
      <c r="B2347" s="4" t="s">
        <v>185</v>
      </c>
      <c r="C2347" s="5">
        <v>30</v>
      </c>
      <c r="D2347" s="3" t="s">
        <v>10</v>
      </c>
      <c r="E2347" s="3">
        <v>6</v>
      </c>
      <c r="F2347" s="3">
        <v>0</v>
      </c>
      <c r="G2347" s="3">
        <f t="shared" ref="G2347:H2347" si="2311">(E2347/147)*100</f>
        <v>4.0816326530612246</v>
      </c>
      <c r="H2347" s="3">
        <f t="shared" si="2311"/>
        <v>0</v>
      </c>
    </row>
    <row r="2348" spans="1:8" ht="14.25" customHeight="1" x14ac:dyDescent="0.3">
      <c r="A2348" s="4" t="s">
        <v>184</v>
      </c>
      <c r="B2348" s="4" t="s">
        <v>185</v>
      </c>
      <c r="C2348" s="5">
        <v>35</v>
      </c>
      <c r="D2348" s="3" t="s">
        <v>10</v>
      </c>
      <c r="E2348" s="3">
        <v>6</v>
      </c>
      <c r="F2348" s="3">
        <v>0</v>
      </c>
      <c r="G2348" s="3">
        <f t="shared" ref="G2348:H2348" si="2312">(E2348/147)*100</f>
        <v>4.0816326530612246</v>
      </c>
      <c r="H2348" s="3">
        <f t="shared" si="2312"/>
        <v>0</v>
      </c>
    </row>
    <row r="2349" spans="1:8" ht="14.25" customHeight="1" x14ac:dyDescent="0.3">
      <c r="A2349" s="4" t="s">
        <v>184</v>
      </c>
      <c r="B2349" s="4" t="s">
        <v>185</v>
      </c>
      <c r="C2349" s="5">
        <v>40</v>
      </c>
      <c r="D2349" s="3" t="s">
        <v>11</v>
      </c>
      <c r="E2349" s="3">
        <v>6</v>
      </c>
      <c r="F2349" s="3">
        <v>0</v>
      </c>
      <c r="G2349" s="3">
        <f t="shared" ref="G2349:H2349" si="2313">(E2349/147)*100</f>
        <v>4.0816326530612246</v>
      </c>
      <c r="H2349" s="3">
        <f t="shared" si="2313"/>
        <v>0</v>
      </c>
    </row>
    <row r="2350" spans="1:8" ht="14.25" customHeight="1" x14ac:dyDescent="0.3">
      <c r="A2350" s="4" t="s">
        <v>184</v>
      </c>
      <c r="B2350" s="4" t="s">
        <v>185</v>
      </c>
      <c r="C2350" s="5">
        <v>45</v>
      </c>
      <c r="D2350" s="3" t="s">
        <v>11</v>
      </c>
      <c r="E2350" s="3">
        <v>1</v>
      </c>
      <c r="F2350" s="3">
        <v>0</v>
      </c>
      <c r="G2350" s="3">
        <f t="shared" ref="G2350:H2350" si="2314">(E2350/147)*100</f>
        <v>0.68027210884353739</v>
      </c>
      <c r="H2350" s="3">
        <f t="shared" si="2314"/>
        <v>0</v>
      </c>
    </row>
    <row r="2351" spans="1:8" ht="14.25" customHeight="1" x14ac:dyDescent="0.3">
      <c r="A2351" s="4" t="s">
        <v>184</v>
      </c>
      <c r="B2351" s="4" t="s">
        <v>185</v>
      </c>
      <c r="C2351" s="5">
        <v>50</v>
      </c>
      <c r="D2351" s="3" t="s">
        <v>11</v>
      </c>
      <c r="E2351" s="3">
        <v>0</v>
      </c>
      <c r="F2351" s="3">
        <v>0</v>
      </c>
      <c r="G2351" s="3">
        <f t="shared" ref="G2351:H2351" si="2315">(E2351/147)*100</f>
        <v>0</v>
      </c>
      <c r="H2351" s="3">
        <f t="shared" si="2315"/>
        <v>0</v>
      </c>
    </row>
    <row r="2352" spans="1:8" ht="14.25" customHeight="1" x14ac:dyDescent="0.3">
      <c r="A2352" s="4" t="s">
        <v>184</v>
      </c>
      <c r="B2352" s="4" t="s">
        <v>185</v>
      </c>
      <c r="C2352" s="5">
        <v>55</v>
      </c>
      <c r="D2352" s="3" t="s">
        <v>11</v>
      </c>
      <c r="E2352" s="3">
        <v>1</v>
      </c>
      <c r="F2352" s="3">
        <v>0</v>
      </c>
      <c r="G2352" s="3">
        <f t="shared" ref="G2352:H2352" si="2316">(E2352/147)*100</f>
        <v>0.68027210884353739</v>
      </c>
      <c r="H2352" s="3">
        <f t="shared" si="2316"/>
        <v>0</v>
      </c>
    </row>
    <row r="2353" spans="1:8" ht="14.25" customHeight="1" x14ac:dyDescent="0.3">
      <c r="A2353" s="4" t="s">
        <v>184</v>
      </c>
      <c r="B2353" s="4" t="s">
        <v>185</v>
      </c>
      <c r="C2353" s="5">
        <v>60</v>
      </c>
      <c r="D2353" s="3" t="s">
        <v>11</v>
      </c>
      <c r="E2353" s="3">
        <v>0</v>
      </c>
      <c r="F2353" s="3">
        <v>0</v>
      </c>
      <c r="G2353" s="3">
        <f t="shared" ref="G2353:H2353" si="2317">(E2353/147)*100</f>
        <v>0</v>
      </c>
      <c r="H2353" s="3">
        <f t="shared" si="2317"/>
        <v>0</v>
      </c>
    </row>
    <row r="2354" spans="1:8" ht="14.25" customHeight="1" x14ac:dyDescent="0.3">
      <c r="A2354" s="4" t="s">
        <v>184</v>
      </c>
      <c r="B2354" s="4" t="s">
        <v>185</v>
      </c>
      <c r="C2354" s="5">
        <v>65</v>
      </c>
      <c r="D2354" s="3" t="s">
        <v>11</v>
      </c>
      <c r="E2354" s="3">
        <v>0</v>
      </c>
      <c r="F2354" s="3">
        <v>1</v>
      </c>
      <c r="G2354" s="3">
        <f t="shared" ref="G2354:H2354" si="2318">(E2354/147)*100</f>
        <v>0</v>
      </c>
      <c r="H2354" s="3">
        <f t="shared" si="2318"/>
        <v>0.68027210884353739</v>
      </c>
    </row>
    <row r="2355" spans="1:8" ht="14.25" customHeight="1" x14ac:dyDescent="0.3">
      <c r="A2355" s="4" t="s">
        <v>184</v>
      </c>
      <c r="B2355" s="4" t="s">
        <v>185</v>
      </c>
      <c r="C2355" s="5">
        <v>70</v>
      </c>
      <c r="D2355" s="3" t="s">
        <v>11</v>
      </c>
      <c r="E2355" s="3">
        <v>1</v>
      </c>
      <c r="F2355" s="3">
        <v>0</v>
      </c>
      <c r="G2355" s="3">
        <f t="shared" ref="G2355:H2355" si="2319">(E2355/147)*100</f>
        <v>0.68027210884353739</v>
      </c>
      <c r="H2355" s="3">
        <f t="shared" si="2319"/>
        <v>0</v>
      </c>
    </row>
    <row r="2356" spans="1:8" ht="14.25" customHeight="1" x14ac:dyDescent="0.3">
      <c r="A2356" s="4" t="s">
        <v>184</v>
      </c>
      <c r="B2356" s="4" t="s">
        <v>185</v>
      </c>
      <c r="C2356" s="5">
        <v>75</v>
      </c>
      <c r="D2356" s="3" t="s">
        <v>11</v>
      </c>
      <c r="E2356" s="3">
        <v>1</v>
      </c>
      <c r="F2356" s="3">
        <v>0</v>
      </c>
      <c r="G2356" s="3">
        <f t="shared" ref="G2356:H2356" si="2320">(E2356/147)*100</f>
        <v>0.68027210884353739</v>
      </c>
      <c r="H2356" s="3">
        <f t="shared" si="2320"/>
        <v>0</v>
      </c>
    </row>
    <row r="2357" spans="1:8" ht="14.25" customHeight="1" x14ac:dyDescent="0.3">
      <c r="A2357" s="4" t="s">
        <v>184</v>
      </c>
      <c r="B2357" s="4" t="s">
        <v>185</v>
      </c>
      <c r="C2357" s="5">
        <v>80</v>
      </c>
      <c r="D2357" s="3" t="s">
        <v>12</v>
      </c>
      <c r="E2357" s="3">
        <v>1</v>
      </c>
      <c r="F2357" s="3">
        <v>0</v>
      </c>
      <c r="G2357" s="3">
        <f t="shared" ref="G2357:H2357" si="2321">(E2357/147)*100</f>
        <v>0.68027210884353739</v>
      </c>
      <c r="H2357" s="3">
        <f t="shared" si="2321"/>
        <v>0</v>
      </c>
    </row>
    <row r="2358" spans="1:8" ht="14.25" customHeight="1" x14ac:dyDescent="0.3">
      <c r="A2358" s="4" t="s">
        <v>184</v>
      </c>
      <c r="B2358" s="4" t="s">
        <v>185</v>
      </c>
      <c r="C2358" s="5">
        <v>85</v>
      </c>
      <c r="D2358" s="3" t="s">
        <v>12</v>
      </c>
      <c r="E2358" s="3">
        <v>5</v>
      </c>
      <c r="F2358" s="3">
        <v>2</v>
      </c>
      <c r="G2358" s="3">
        <f t="shared" ref="G2358:H2358" si="2322">(E2358/147)*100</f>
        <v>3.4013605442176873</v>
      </c>
      <c r="H2358" s="3">
        <f t="shared" si="2322"/>
        <v>1.3605442176870748</v>
      </c>
    </row>
    <row r="2359" spans="1:8" ht="14.25" customHeight="1" x14ac:dyDescent="0.3">
      <c r="A2359" s="4" t="s">
        <v>184</v>
      </c>
      <c r="B2359" s="4" t="s">
        <v>185</v>
      </c>
      <c r="C2359" s="5">
        <v>90</v>
      </c>
      <c r="D2359" s="3" t="s">
        <v>12</v>
      </c>
      <c r="E2359" s="3">
        <v>6</v>
      </c>
      <c r="F2359" s="3">
        <v>0</v>
      </c>
      <c r="G2359" s="3">
        <f t="shared" ref="G2359:H2359" si="2323">(E2359/147)*100</f>
        <v>4.0816326530612246</v>
      </c>
      <c r="H2359" s="3">
        <f t="shared" si="2323"/>
        <v>0</v>
      </c>
    </row>
    <row r="2360" spans="1:8" ht="14.25" customHeight="1" x14ac:dyDescent="0.3">
      <c r="A2360" s="4" t="s">
        <v>184</v>
      </c>
      <c r="B2360" s="4" t="s">
        <v>185</v>
      </c>
      <c r="C2360" s="5">
        <v>95</v>
      </c>
      <c r="D2360" s="3" t="s">
        <v>12</v>
      </c>
      <c r="E2360" s="3">
        <v>12</v>
      </c>
      <c r="F2360" s="3">
        <v>0</v>
      </c>
      <c r="G2360" s="3">
        <f t="shared" ref="G2360:H2360" si="2324">(E2360/147)*100</f>
        <v>8.1632653061224492</v>
      </c>
      <c r="H2360" s="3">
        <f t="shared" si="2324"/>
        <v>0</v>
      </c>
    </row>
    <row r="2361" spans="1:8" ht="14.25" customHeight="1" x14ac:dyDescent="0.3">
      <c r="A2361" s="4" t="s">
        <v>184</v>
      </c>
      <c r="B2361" s="4" t="s">
        <v>185</v>
      </c>
      <c r="C2361" s="5">
        <v>100</v>
      </c>
      <c r="D2361" s="3" t="s">
        <v>12</v>
      </c>
      <c r="E2361" s="3">
        <v>14</v>
      </c>
      <c r="F2361" s="3">
        <v>0</v>
      </c>
      <c r="G2361" s="3">
        <f t="shared" ref="G2361:H2361" si="2325">(E2361/147)*100</f>
        <v>9.5238095238095237</v>
      </c>
      <c r="H2361" s="3">
        <f t="shared" si="2325"/>
        <v>0</v>
      </c>
    </row>
    <row r="2362" spans="1:8" ht="14.25" customHeight="1" x14ac:dyDescent="0.3">
      <c r="A2362" s="4" t="s">
        <v>184</v>
      </c>
      <c r="B2362" s="4" t="s">
        <v>185</v>
      </c>
      <c r="C2362" s="5">
        <v>105</v>
      </c>
      <c r="D2362" s="3" t="s">
        <v>12</v>
      </c>
      <c r="E2362" s="3">
        <v>19</v>
      </c>
      <c r="F2362" s="3">
        <v>0</v>
      </c>
      <c r="G2362" s="3">
        <f t="shared" ref="G2362:H2362" si="2326">(E2362/147)*100</f>
        <v>12.925170068027212</v>
      </c>
      <c r="H2362" s="3">
        <f t="shared" si="2326"/>
        <v>0</v>
      </c>
    </row>
    <row r="2363" spans="1:8" ht="14.25" customHeight="1" x14ac:dyDescent="0.3">
      <c r="A2363" s="4" t="s">
        <v>184</v>
      </c>
      <c r="B2363" s="4" t="s">
        <v>185</v>
      </c>
      <c r="C2363" s="5">
        <v>110</v>
      </c>
      <c r="D2363" s="3" t="s">
        <v>12</v>
      </c>
      <c r="E2363" s="3">
        <v>13</v>
      </c>
      <c r="F2363" s="3">
        <v>2</v>
      </c>
      <c r="G2363" s="3">
        <f t="shared" ref="G2363:H2363" si="2327">(E2363/147)*100</f>
        <v>8.8435374149659864</v>
      </c>
      <c r="H2363" s="3">
        <f t="shared" si="2327"/>
        <v>1.3605442176870748</v>
      </c>
    </row>
    <row r="2364" spans="1:8" ht="14.25" customHeight="1" x14ac:dyDescent="0.3">
      <c r="A2364" s="4" t="s">
        <v>184</v>
      </c>
      <c r="B2364" s="4" t="s">
        <v>185</v>
      </c>
      <c r="C2364" s="5">
        <v>115</v>
      </c>
      <c r="D2364" s="3" t="s">
        <v>12</v>
      </c>
      <c r="E2364" s="3">
        <v>11</v>
      </c>
      <c r="F2364" s="3">
        <v>2</v>
      </c>
      <c r="G2364" s="3">
        <f t="shared" ref="G2364:H2364" si="2328">(E2364/147)*100</f>
        <v>7.4829931972789119</v>
      </c>
      <c r="H2364" s="3">
        <f t="shared" si="2328"/>
        <v>1.3605442176870748</v>
      </c>
    </row>
    <row r="2365" spans="1:8" ht="14.25" customHeight="1" x14ac:dyDescent="0.3">
      <c r="A2365" s="4" t="s">
        <v>184</v>
      </c>
      <c r="B2365" s="4" t="s">
        <v>185</v>
      </c>
      <c r="C2365" s="5">
        <v>120</v>
      </c>
      <c r="D2365" s="3" t="s">
        <v>12</v>
      </c>
      <c r="E2365" s="3">
        <v>10</v>
      </c>
      <c r="F2365" s="3">
        <v>2</v>
      </c>
      <c r="G2365" s="3">
        <f t="shared" ref="G2365:H2365" si="2329">(E2365/147)*100</f>
        <v>6.8027210884353746</v>
      </c>
      <c r="H2365" s="3">
        <f t="shared" si="2329"/>
        <v>1.3605442176870748</v>
      </c>
    </row>
    <row r="2366" spans="1:8" ht="14.25" customHeight="1" x14ac:dyDescent="0.3">
      <c r="A2366" s="4" t="s">
        <v>184</v>
      </c>
      <c r="B2366" s="4" t="s">
        <v>185</v>
      </c>
      <c r="C2366" s="5">
        <v>125</v>
      </c>
      <c r="D2366" s="3" t="s">
        <v>12</v>
      </c>
      <c r="E2366" s="3">
        <v>5</v>
      </c>
      <c r="F2366" s="3">
        <v>2</v>
      </c>
      <c r="G2366" s="3">
        <f t="shared" ref="G2366:H2366" si="2330">(E2366/147)*100</f>
        <v>3.4013605442176873</v>
      </c>
      <c r="H2366" s="3">
        <f t="shared" si="2330"/>
        <v>1.3605442176870748</v>
      </c>
    </row>
    <row r="2367" spans="1:8" ht="14.25" customHeight="1" x14ac:dyDescent="0.3">
      <c r="A2367" s="4" t="s">
        <v>184</v>
      </c>
      <c r="B2367" s="4" t="s">
        <v>185</v>
      </c>
      <c r="C2367" s="5">
        <v>130</v>
      </c>
      <c r="D2367" s="3" t="s">
        <v>12</v>
      </c>
      <c r="E2367" s="3">
        <v>2</v>
      </c>
      <c r="F2367" s="3">
        <v>0</v>
      </c>
      <c r="G2367" s="3">
        <f t="shared" ref="G2367:H2367" si="2331">(E2367/147)*100</f>
        <v>1.3605442176870748</v>
      </c>
      <c r="H2367" s="3">
        <f t="shared" si="2331"/>
        <v>0</v>
      </c>
    </row>
    <row r="2368" spans="1:8" ht="14.25" customHeight="1" x14ac:dyDescent="0.3">
      <c r="A2368" s="4" t="s">
        <v>184</v>
      </c>
      <c r="B2368" s="4" t="s">
        <v>185</v>
      </c>
      <c r="C2368" s="5">
        <v>135</v>
      </c>
      <c r="D2368" s="3" t="s">
        <v>12</v>
      </c>
      <c r="E2368" s="3">
        <v>3</v>
      </c>
      <c r="F2368" s="3">
        <v>0</v>
      </c>
      <c r="G2368" s="3">
        <f t="shared" ref="G2368:H2368" si="2332">(E2368/147)*100</f>
        <v>2.0408163265306123</v>
      </c>
      <c r="H2368" s="3">
        <f t="shared" si="2332"/>
        <v>0</v>
      </c>
    </row>
    <row r="2369" spans="1:8" ht="14.25" customHeight="1" x14ac:dyDescent="0.3">
      <c r="A2369" s="4" t="s">
        <v>184</v>
      </c>
      <c r="B2369" s="4" t="s">
        <v>185</v>
      </c>
      <c r="C2369" s="5">
        <v>140</v>
      </c>
      <c r="D2369" s="3" t="s">
        <v>12</v>
      </c>
      <c r="E2369" s="3">
        <v>2</v>
      </c>
      <c r="F2369" s="3">
        <v>0</v>
      </c>
      <c r="G2369" s="3">
        <f t="shared" ref="G2369:H2369" si="2333">(E2369/147)*100</f>
        <v>1.3605442176870748</v>
      </c>
      <c r="H2369" s="3">
        <f t="shared" si="2333"/>
        <v>0</v>
      </c>
    </row>
    <row r="2370" spans="1:8" ht="14.25" customHeight="1" x14ac:dyDescent="0.3">
      <c r="A2370" s="4" t="s">
        <v>184</v>
      </c>
      <c r="B2370" s="4" t="s">
        <v>185</v>
      </c>
      <c r="C2370" s="5">
        <v>145</v>
      </c>
      <c r="D2370" s="3" t="s">
        <v>12</v>
      </c>
      <c r="E2370" s="3">
        <v>2</v>
      </c>
      <c r="F2370" s="3">
        <v>0</v>
      </c>
      <c r="G2370" s="3">
        <f t="shared" ref="G2370:H2370" si="2334">(E2370/147)*100</f>
        <v>1.3605442176870748</v>
      </c>
      <c r="H2370" s="3">
        <f t="shared" si="2334"/>
        <v>0</v>
      </c>
    </row>
    <row r="2371" spans="1:8" ht="14.25" customHeight="1" x14ac:dyDescent="0.3">
      <c r="A2371" s="4" t="s">
        <v>184</v>
      </c>
      <c r="B2371" s="4" t="s">
        <v>185</v>
      </c>
      <c r="C2371" s="5">
        <v>150</v>
      </c>
      <c r="D2371" s="3" t="s">
        <v>12</v>
      </c>
      <c r="E2371" s="3">
        <v>0</v>
      </c>
      <c r="F2371" s="3">
        <v>0</v>
      </c>
      <c r="G2371" s="3">
        <f t="shared" ref="G2371:H2371" si="2335">(E2371/147)*100</f>
        <v>0</v>
      </c>
      <c r="H2371" s="3">
        <f t="shared" si="2335"/>
        <v>0</v>
      </c>
    </row>
    <row r="2372" spans="1:8" ht="14.25" customHeight="1" x14ac:dyDescent="0.3">
      <c r="A2372" s="4" t="s">
        <v>184</v>
      </c>
      <c r="B2372" s="4" t="s">
        <v>185</v>
      </c>
      <c r="C2372" s="5">
        <v>155</v>
      </c>
      <c r="D2372" s="3" t="s">
        <v>12</v>
      </c>
      <c r="E2372" s="3">
        <v>1</v>
      </c>
      <c r="F2372" s="3">
        <v>0</v>
      </c>
      <c r="G2372" s="3">
        <f t="shared" ref="G2372:H2372" si="2336">(E2372/147)*100</f>
        <v>0.68027210884353739</v>
      </c>
      <c r="H2372" s="3">
        <f t="shared" si="2336"/>
        <v>0</v>
      </c>
    </row>
    <row r="2373" spans="1:8" ht="14.25" customHeight="1" x14ac:dyDescent="0.3">
      <c r="A2373" s="4" t="s">
        <v>184</v>
      </c>
      <c r="B2373" s="4" t="s">
        <v>185</v>
      </c>
      <c r="C2373" s="5">
        <v>160</v>
      </c>
      <c r="D2373" s="3" t="s">
        <v>12</v>
      </c>
      <c r="E2373" s="3">
        <v>0</v>
      </c>
      <c r="F2373" s="3">
        <v>0</v>
      </c>
      <c r="G2373" s="3">
        <f t="shared" ref="G2373:H2373" si="2337">(E2373/147)*100</f>
        <v>0</v>
      </c>
      <c r="H2373" s="3">
        <f t="shared" si="2337"/>
        <v>0</v>
      </c>
    </row>
    <row r="2374" spans="1:8" ht="14.25" customHeight="1" x14ac:dyDescent="0.3">
      <c r="A2374" s="4" t="s">
        <v>184</v>
      </c>
      <c r="B2374" s="4" t="s">
        <v>185</v>
      </c>
      <c r="C2374" s="5">
        <v>165</v>
      </c>
      <c r="D2374" s="3" t="s">
        <v>12</v>
      </c>
      <c r="E2374" s="3">
        <v>0</v>
      </c>
      <c r="F2374" s="3">
        <v>0</v>
      </c>
      <c r="G2374" s="3">
        <f t="shared" ref="G2374:H2374" si="2338">(E2374/147)*100</f>
        <v>0</v>
      </c>
      <c r="H2374" s="3">
        <f t="shared" si="2338"/>
        <v>0</v>
      </c>
    </row>
    <row r="2375" spans="1:8" ht="14.25" customHeight="1" x14ac:dyDescent="0.3">
      <c r="A2375" s="4" t="s">
        <v>184</v>
      </c>
      <c r="B2375" s="4" t="s">
        <v>185</v>
      </c>
      <c r="C2375" s="5">
        <v>170</v>
      </c>
      <c r="D2375" s="3" t="s">
        <v>12</v>
      </c>
      <c r="E2375" s="3">
        <v>0</v>
      </c>
      <c r="F2375" s="3">
        <v>0</v>
      </c>
      <c r="G2375" s="3">
        <f t="shared" ref="G2375:H2375" si="2339">(E2375/147)*100</f>
        <v>0</v>
      </c>
      <c r="H2375" s="3">
        <f t="shared" si="2339"/>
        <v>0</v>
      </c>
    </row>
    <row r="2376" spans="1:8" ht="14.25" customHeight="1" x14ac:dyDescent="0.3">
      <c r="A2376" s="4" t="s">
        <v>184</v>
      </c>
      <c r="B2376" s="4" t="s">
        <v>185</v>
      </c>
      <c r="C2376" s="5">
        <v>175</v>
      </c>
      <c r="D2376" s="3" t="s">
        <v>12</v>
      </c>
      <c r="E2376" s="3">
        <v>0</v>
      </c>
      <c r="F2376" s="3">
        <v>0</v>
      </c>
      <c r="G2376" s="3">
        <f t="shared" ref="G2376:H2376" si="2340">(E2376/147)*100</f>
        <v>0</v>
      </c>
      <c r="H2376" s="3">
        <f t="shared" si="2340"/>
        <v>0</v>
      </c>
    </row>
    <row r="2377" spans="1:8" ht="14.25" customHeight="1" x14ac:dyDescent="0.3">
      <c r="A2377" s="4" t="s">
        <v>184</v>
      </c>
      <c r="B2377" s="4" t="s">
        <v>185</v>
      </c>
      <c r="C2377" s="5" t="s">
        <v>14</v>
      </c>
      <c r="D2377" s="3" t="s">
        <v>12</v>
      </c>
      <c r="E2377" s="3">
        <v>0</v>
      </c>
      <c r="F2377" s="3">
        <v>0</v>
      </c>
      <c r="G2377" s="3">
        <f t="shared" ref="G2377:H2377" si="2341">(E2377/147)*100</f>
        <v>0</v>
      </c>
      <c r="H2377" s="3">
        <f t="shared" si="2341"/>
        <v>0</v>
      </c>
    </row>
    <row r="2378" spans="1:8" ht="14.25" customHeight="1" x14ac:dyDescent="0.3">
      <c r="A2378" s="4" t="s">
        <v>186</v>
      </c>
      <c r="B2378" s="4" t="s">
        <v>187</v>
      </c>
      <c r="C2378" s="5">
        <v>5</v>
      </c>
      <c r="D2378" s="3" t="s">
        <v>10</v>
      </c>
      <c r="E2378" s="3">
        <v>0</v>
      </c>
      <c r="F2378" s="3">
        <v>0</v>
      </c>
      <c r="G2378" s="3">
        <f t="shared" ref="G2378:H2378" si="2342">(E2378/309)*100</f>
        <v>0</v>
      </c>
      <c r="H2378" s="3">
        <f t="shared" si="2342"/>
        <v>0</v>
      </c>
    </row>
    <row r="2379" spans="1:8" ht="14.25" customHeight="1" x14ac:dyDescent="0.3">
      <c r="A2379" s="4" t="s">
        <v>186</v>
      </c>
      <c r="B2379" s="4" t="s">
        <v>187</v>
      </c>
      <c r="C2379" s="5">
        <v>10</v>
      </c>
      <c r="D2379" s="3" t="s">
        <v>10</v>
      </c>
      <c r="E2379" s="3">
        <v>1</v>
      </c>
      <c r="F2379" s="3">
        <v>0</v>
      </c>
      <c r="G2379" s="3">
        <f t="shared" ref="G2379:H2379" si="2343">(E2379/309)*100</f>
        <v>0.3236245954692557</v>
      </c>
      <c r="H2379" s="3">
        <f t="shared" si="2343"/>
        <v>0</v>
      </c>
    </row>
    <row r="2380" spans="1:8" ht="14.25" customHeight="1" x14ac:dyDescent="0.3">
      <c r="A2380" s="4" t="s">
        <v>186</v>
      </c>
      <c r="B2380" s="4" t="s">
        <v>187</v>
      </c>
      <c r="C2380" s="5">
        <v>15</v>
      </c>
      <c r="D2380" s="3" t="s">
        <v>10</v>
      </c>
      <c r="E2380" s="3">
        <v>2</v>
      </c>
      <c r="F2380" s="3">
        <v>0</v>
      </c>
      <c r="G2380" s="3">
        <f t="shared" ref="G2380:H2380" si="2344">(E2380/309)*100</f>
        <v>0.64724919093851141</v>
      </c>
      <c r="H2380" s="3">
        <f t="shared" si="2344"/>
        <v>0</v>
      </c>
    </row>
    <row r="2381" spans="1:8" ht="14.25" customHeight="1" x14ac:dyDescent="0.3">
      <c r="A2381" s="4" t="s">
        <v>186</v>
      </c>
      <c r="B2381" s="4" t="s">
        <v>187</v>
      </c>
      <c r="C2381" s="5">
        <v>20</v>
      </c>
      <c r="D2381" s="3" t="s">
        <v>10</v>
      </c>
      <c r="E2381" s="3">
        <v>12</v>
      </c>
      <c r="F2381" s="3">
        <v>0</v>
      </c>
      <c r="G2381" s="3">
        <f t="shared" ref="G2381:H2381" si="2345">(E2381/309)*100</f>
        <v>3.8834951456310676</v>
      </c>
      <c r="H2381" s="3">
        <f t="shared" si="2345"/>
        <v>0</v>
      </c>
    </row>
    <row r="2382" spans="1:8" ht="14.25" customHeight="1" x14ac:dyDescent="0.3">
      <c r="A2382" s="4" t="s">
        <v>186</v>
      </c>
      <c r="B2382" s="4" t="s">
        <v>187</v>
      </c>
      <c r="C2382" s="5">
        <v>25</v>
      </c>
      <c r="D2382" s="3" t="s">
        <v>10</v>
      </c>
      <c r="E2382" s="3">
        <v>13</v>
      </c>
      <c r="F2382" s="3">
        <v>0</v>
      </c>
      <c r="G2382" s="3">
        <f t="shared" ref="G2382:H2382" si="2346">(E2382/309)*100</f>
        <v>4.2071197411003238</v>
      </c>
      <c r="H2382" s="3">
        <f t="shared" si="2346"/>
        <v>0</v>
      </c>
    </row>
    <row r="2383" spans="1:8" ht="14.25" customHeight="1" x14ac:dyDescent="0.3">
      <c r="A2383" s="4" t="s">
        <v>186</v>
      </c>
      <c r="B2383" s="4" t="s">
        <v>187</v>
      </c>
      <c r="C2383" s="5">
        <v>30</v>
      </c>
      <c r="D2383" s="3" t="s">
        <v>10</v>
      </c>
      <c r="E2383" s="3">
        <v>17</v>
      </c>
      <c r="F2383" s="3">
        <v>0</v>
      </c>
      <c r="G2383" s="3">
        <f t="shared" ref="G2383:H2383" si="2347">(E2383/309)*100</f>
        <v>5.5016181229773462</v>
      </c>
      <c r="H2383" s="3">
        <f t="shared" si="2347"/>
        <v>0</v>
      </c>
    </row>
    <row r="2384" spans="1:8" ht="14.25" customHeight="1" x14ac:dyDescent="0.3">
      <c r="A2384" s="4" t="s">
        <v>186</v>
      </c>
      <c r="B2384" s="4" t="s">
        <v>187</v>
      </c>
      <c r="C2384" s="5">
        <v>35</v>
      </c>
      <c r="D2384" s="3" t="s">
        <v>10</v>
      </c>
      <c r="E2384" s="3">
        <v>14</v>
      </c>
      <c r="F2384" s="3">
        <v>0</v>
      </c>
      <c r="G2384" s="3">
        <f t="shared" ref="G2384:H2384" si="2348">(E2384/309)*100</f>
        <v>4.5307443365695796</v>
      </c>
      <c r="H2384" s="3">
        <f t="shared" si="2348"/>
        <v>0</v>
      </c>
    </row>
    <row r="2385" spans="1:8" ht="14.25" customHeight="1" x14ac:dyDescent="0.3">
      <c r="A2385" s="4" t="s">
        <v>186</v>
      </c>
      <c r="B2385" s="4" t="s">
        <v>187</v>
      </c>
      <c r="C2385" s="5">
        <v>40</v>
      </c>
      <c r="D2385" s="3" t="s">
        <v>11</v>
      </c>
      <c r="E2385" s="3">
        <v>9</v>
      </c>
      <c r="F2385" s="3">
        <v>1</v>
      </c>
      <c r="G2385" s="3">
        <f t="shared" ref="G2385:H2385" si="2349">(E2385/309)*100</f>
        <v>2.912621359223301</v>
      </c>
      <c r="H2385" s="3">
        <f t="shared" si="2349"/>
        <v>0.3236245954692557</v>
      </c>
    </row>
    <row r="2386" spans="1:8" ht="14.25" customHeight="1" x14ac:dyDescent="0.3">
      <c r="A2386" s="4" t="s">
        <v>186</v>
      </c>
      <c r="B2386" s="4" t="s">
        <v>187</v>
      </c>
      <c r="C2386" s="5">
        <v>45</v>
      </c>
      <c r="D2386" s="3" t="s">
        <v>11</v>
      </c>
      <c r="E2386" s="3">
        <v>3</v>
      </c>
      <c r="F2386" s="3">
        <v>0</v>
      </c>
      <c r="G2386" s="3">
        <f t="shared" ref="G2386:H2386" si="2350">(E2386/309)*100</f>
        <v>0.97087378640776689</v>
      </c>
      <c r="H2386" s="3">
        <f t="shared" si="2350"/>
        <v>0</v>
      </c>
    </row>
    <row r="2387" spans="1:8" ht="14.25" customHeight="1" x14ac:dyDescent="0.3">
      <c r="A2387" s="4" t="s">
        <v>186</v>
      </c>
      <c r="B2387" s="4" t="s">
        <v>187</v>
      </c>
      <c r="C2387" s="5">
        <v>50</v>
      </c>
      <c r="D2387" s="3" t="s">
        <v>11</v>
      </c>
      <c r="E2387" s="3">
        <v>3</v>
      </c>
      <c r="F2387" s="3">
        <v>0</v>
      </c>
      <c r="G2387" s="3">
        <f t="shared" ref="G2387:H2387" si="2351">(E2387/309)*100</f>
        <v>0.97087378640776689</v>
      </c>
      <c r="H2387" s="3">
        <f t="shared" si="2351"/>
        <v>0</v>
      </c>
    </row>
    <row r="2388" spans="1:8" ht="14.25" customHeight="1" x14ac:dyDescent="0.3">
      <c r="A2388" s="4" t="s">
        <v>186</v>
      </c>
      <c r="B2388" s="4" t="s">
        <v>187</v>
      </c>
      <c r="C2388" s="5">
        <v>55</v>
      </c>
      <c r="D2388" s="3" t="s">
        <v>11</v>
      </c>
      <c r="E2388" s="3">
        <v>0</v>
      </c>
      <c r="F2388" s="3">
        <v>0</v>
      </c>
      <c r="G2388" s="3">
        <f t="shared" ref="G2388:H2388" si="2352">(E2388/309)*100</f>
        <v>0</v>
      </c>
      <c r="H2388" s="3">
        <f t="shared" si="2352"/>
        <v>0</v>
      </c>
    </row>
    <row r="2389" spans="1:8" ht="14.25" customHeight="1" x14ac:dyDescent="0.3">
      <c r="A2389" s="4" t="s">
        <v>186</v>
      </c>
      <c r="B2389" s="4" t="s">
        <v>187</v>
      </c>
      <c r="C2389" s="5">
        <v>60</v>
      </c>
      <c r="D2389" s="3" t="s">
        <v>11</v>
      </c>
      <c r="E2389" s="3">
        <v>0</v>
      </c>
      <c r="F2389" s="3">
        <v>0</v>
      </c>
      <c r="G2389" s="3">
        <f t="shared" ref="G2389:H2389" si="2353">(E2389/309)*100</f>
        <v>0</v>
      </c>
      <c r="H2389" s="3">
        <f t="shared" si="2353"/>
        <v>0</v>
      </c>
    </row>
    <row r="2390" spans="1:8" ht="14.25" customHeight="1" x14ac:dyDescent="0.3">
      <c r="A2390" s="4" t="s">
        <v>186</v>
      </c>
      <c r="B2390" s="4" t="s">
        <v>187</v>
      </c>
      <c r="C2390" s="5">
        <v>65</v>
      </c>
      <c r="D2390" s="3" t="s">
        <v>11</v>
      </c>
      <c r="E2390" s="3">
        <v>0</v>
      </c>
      <c r="F2390" s="3">
        <v>0</v>
      </c>
      <c r="G2390" s="3">
        <f t="shared" ref="G2390:H2390" si="2354">(E2390/309)*100</f>
        <v>0</v>
      </c>
      <c r="H2390" s="3">
        <f t="shared" si="2354"/>
        <v>0</v>
      </c>
    </row>
    <row r="2391" spans="1:8" ht="14.25" customHeight="1" x14ac:dyDescent="0.3">
      <c r="A2391" s="4" t="s">
        <v>186</v>
      </c>
      <c r="B2391" s="4" t="s">
        <v>187</v>
      </c>
      <c r="C2391" s="5">
        <v>70</v>
      </c>
      <c r="D2391" s="3" t="s">
        <v>11</v>
      </c>
      <c r="E2391" s="3">
        <v>0</v>
      </c>
      <c r="F2391" s="3">
        <v>0</v>
      </c>
      <c r="G2391" s="3">
        <f t="shared" ref="G2391:H2391" si="2355">(E2391/309)*100</f>
        <v>0</v>
      </c>
      <c r="H2391" s="3">
        <f t="shared" si="2355"/>
        <v>0</v>
      </c>
    </row>
    <row r="2392" spans="1:8" ht="14.25" customHeight="1" x14ac:dyDescent="0.3">
      <c r="A2392" s="4" t="s">
        <v>186</v>
      </c>
      <c r="B2392" s="4" t="s">
        <v>187</v>
      </c>
      <c r="C2392" s="5">
        <v>75</v>
      </c>
      <c r="D2392" s="3" t="s">
        <v>11</v>
      </c>
      <c r="E2392" s="3">
        <v>0</v>
      </c>
      <c r="F2392" s="3">
        <v>0</v>
      </c>
      <c r="G2392" s="3">
        <f t="shared" ref="G2392:H2392" si="2356">(E2392/309)*100</f>
        <v>0</v>
      </c>
      <c r="H2392" s="3">
        <f t="shared" si="2356"/>
        <v>0</v>
      </c>
    </row>
    <row r="2393" spans="1:8" ht="14.25" customHeight="1" x14ac:dyDescent="0.3">
      <c r="A2393" s="4" t="s">
        <v>186</v>
      </c>
      <c r="B2393" s="4" t="s">
        <v>187</v>
      </c>
      <c r="C2393" s="5">
        <v>80</v>
      </c>
      <c r="D2393" s="3" t="s">
        <v>12</v>
      </c>
      <c r="E2393" s="3">
        <v>0</v>
      </c>
      <c r="F2393" s="3">
        <v>0</v>
      </c>
      <c r="G2393" s="3">
        <f t="shared" ref="G2393:H2393" si="2357">(E2393/309)*100</f>
        <v>0</v>
      </c>
      <c r="H2393" s="3">
        <f t="shared" si="2357"/>
        <v>0</v>
      </c>
    </row>
    <row r="2394" spans="1:8" ht="14.25" customHeight="1" x14ac:dyDescent="0.3">
      <c r="A2394" s="4" t="s">
        <v>186</v>
      </c>
      <c r="B2394" s="4" t="s">
        <v>187</v>
      </c>
      <c r="C2394" s="5">
        <v>85</v>
      </c>
      <c r="D2394" s="3" t="s">
        <v>12</v>
      </c>
      <c r="E2394" s="3">
        <v>5</v>
      </c>
      <c r="F2394" s="3">
        <v>2</v>
      </c>
      <c r="G2394" s="3">
        <f t="shared" ref="G2394:H2394" si="2358">(E2394/309)*100</f>
        <v>1.6181229773462782</v>
      </c>
      <c r="H2394" s="3">
        <f t="shared" si="2358"/>
        <v>0.64724919093851141</v>
      </c>
    </row>
    <row r="2395" spans="1:8" ht="14.25" customHeight="1" x14ac:dyDescent="0.3">
      <c r="A2395" s="4" t="s">
        <v>186</v>
      </c>
      <c r="B2395" s="4" t="s">
        <v>187</v>
      </c>
      <c r="C2395" s="5">
        <v>90</v>
      </c>
      <c r="D2395" s="3" t="s">
        <v>12</v>
      </c>
      <c r="E2395" s="3">
        <v>7</v>
      </c>
      <c r="F2395" s="3">
        <v>1</v>
      </c>
      <c r="G2395" s="3">
        <f t="shared" ref="G2395:H2395" si="2359">(E2395/309)*100</f>
        <v>2.2653721682847898</v>
      </c>
      <c r="H2395" s="3">
        <f t="shared" si="2359"/>
        <v>0.3236245954692557</v>
      </c>
    </row>
    <row r="2396" spans="1:8" ht="14.25" customHeight="1" x14ac:dyDescent="0.3">
      <c r="A2396" s="4" t="s">
        <v>186</v>
      </c>
      <c r="B2396" s="4" t="s">
        <v>187</v>
      </c>
      <c r="C2396" s="5">
        <v>95</v>
      </c>
      <c r="D2396" s="3" t="s">
        <v>12</v>
      </c>
      <c r="E2396" s="3">
        <v>5</v>
      </c>
      <c r="F2396" s="3">
        <v>3</v>
      </c>
      <c r="G2396" s="3">
        <f t="shared" ref="G2396:H2396" si="2360">(E2396/309)*100</f>
        <v>1.6181229773462782</v>
      </c>
      <c r="H2396" s="3">
        <f t="shared" si="2360"/>
        <v>0.97087378640776689</v>
      </c>
    </row>
    <row r="2397" spans="1:8" ht="14.25" customHeight="1" x14ac:dyDescent="0.3">
      <c r="A2397" s="4" t="s">
        <v>186</v>
      </c>
      <c r="B2397" s="4" t="s">
        <v>187</v>
      </c>
      <c r="C2397" s="5">
        <v>100</v>
      </c>
      <c r="D2397" s="3" t="s">
        <v>12</v>
      </c>
      <c r="E2397" s="3">
        <v>6</v>
      </c>
      <c r="F2397" s="3">
        <v>7</v>
      </c>
      <c r="G2397" s="3">
        <f t="shared" ref="G2397:H2397" si="2361">(E2397/309)*100</f>
        <v>1.9417475728155338</v>
      </c>
      <c r="H2397" s="3">
        <f t="shared" si="2361"/>
        <v>2.2653721682847898</v>
      </c>
    </row>
    <row r="2398" spans="1:8" ht="14.25" customHeight="1" x14ac:dyDescent="0.3">
      <c r="A2398" s="4" t="s">
        <v>186</v>
      </c>
      <c r="B2398" s="4" t="s">
        <v>187</v>
      </c>
      <c r="C2398" s="5">
        <v>105</v>
      </c>
      <c r="D2398" s="3" t="s">
        <v>12</v>
      </c>
      <c r="E2398" s="3">
        <v>15</v>
      </c>
      <c r="F2398" s="3">
        <v>5</v>
      </c>
      <c r="G2398" s="3">
        <f t="shared" ref="G2398:H2398" si="2362">(E2398/309)*100</f>
        <v>4.8543689320388346</v>
      </c>
      <c r="H2398" s="3">
        <f t="shared" si="2362"/>
        <v>1.6181229773462782</v>
      </c>
    </row>
    <row r="2399" spans="1:8" ht="14.25" customHeight="1" x14ac:dyDescent="0.3">
      <c r="A2399" s="4" t="s">
        <v>186</v>
      </c>
      <c r="B2399" s="4" t="s">
        <v>187</v>
      </c>
      <c r="C2399" s="5">
        <v>110</v>
      </c>
      <c r="D2399" s="3" t="s">
        <v>12</v>
      </c>
      <c r="E2399" s="3">
        <v>14</v>
      </c>
      <c r="F2399" s="3">
        <v>3</v>
      </c>
      <c r="G2399" s="3">
        <f t="shared" ref="G2399:H2399" si="2363">(E2399/309)*100</f>
        <v>4.5307443365695796</v>
      </c>
      <c r="H2399" s="3">
        <f t="shared" si="2363"/>
        <v>0.97087378640776689</v>
      </c>
    </row>
    <row r="2400" spans="1:8" ht="14.25" customHeight="1" x14ac:dyDescent="0.3">
      <c r="A2400" s="4" t="s">
        <v>186</v>
      </c>
      <c r="B2400" s="4" t="s">
        <v>187</v>
      </c>
      <c r="C2400" s="5">
        <v>115</v>
      </c>
      <c r="D2400" s="3" t="s">
        <v>12</v>
      </c>
      <c r="E2400" s="3">
        <v>17</v>
      </c>
      <c r="F2400" s="3">
        <v>7</v>
      </c>
      <c r="G2400" s="3">
        <f t="shared" ref="G2400:H2400" si="2364">(E2400/309)*100</f>
        <v>5.5016181229773462</v>
      </c>
      <c r="H2400" s="3">
        <f t="shared" si="2364"/>
        <v>2.2653721682847898</v>
      </c>
    </row>
    <row r="2401" spans="1:8" ht="14.25" customHeight="1" x14ac:dyDescent="0.3">
      <c r="A2401" s="4" t="s">
        <v>186</v>
      </c>
      <c r="B2401" s="4" t="s">
        <v>187</v>
      </c>
      <c r="C2401" s="5">
        <v>120</v>
      </c>
      <c r="D2401" s="3" t="s">
        <v>12</v>
      </c>
      <c r="E2401" s="3">
        <v>19</v>
      </c>
      <c r="F2401" s="3">
        <v>7</v>
      </c>
      <c r="G2401" s="3">
        <f t="shared" ref="G2401:H2401" si="2365">(E2401/309)*100</f>
        <v>6.1488673139158578</v>
      </c>
      <c r="H2401" s="3">
        <f t="shared" si="2365"/>
        <v>2.2653721682847898</v>
      </c>
    </row>
    <row r="2402" spans="1:8" ht="14.25" customHeight="1" x14ac:dyDescent="0.3">
      <c r="A2402" s="4" t="s">
        <v>186</v>
      </c>
      <c r="B2402" s="4" t="s">
        <v>187</v>
      </c>
      <c r="C2402" s="5">
        <v>125</v>
      </c>
      <c r="D2402" s="3" t="s">
        <v>12</v>
      </c>
      <c r="E2402" s="3">
        <v>19</v>
      </c>
      <c r="F2402" s="3">
        <v>5</v>
      </c>
      <c r="G2402" s="3">
        <f t="shared" ref="G2402:H2402" si="2366">(E2402/309)*100</f>
        <v>6.1488673139158578</v>
      </c>
      <c r="H2402" s="3">
        <f t="shared" si="2366"/>
        <v>1.6181229773462782</v>
      </c>
    </row>
    <row r="2403" spans="1:8" ht="14.25" customHeight="1" x14ac:dyDescent="0.3">
      <c r="A2403" s="4" t="s">
        <v>186</v>
      </c>
      <c r="B2403" s="4" t="s">
        <v>187</v>
      </c>
      <c r="C2403" s="5">
        <v>130</v>
      </c>
      <c r="D2403" s="3" t="s">
        <v>12</v>
      </c>
      <c r="E2403" s="3">
        <v>13</v>
      </c>
      <c r="F2403" s="3">
        <v>1</v>
      </c>
      <c r="G2403" s="3">
        <f t="shared" ref="G2403:H2403" si="2367">(E2403/309)*100</f>
        <v>4.2071197411003238</v>
      </c>
      <c r="H2403" s="3">
        <f t="shared" si="2367"/>
        <v>0.3236245954692557</v>
      </c>
    </row>
    <row r="2404" spans="1:8" ht="14.25" customHeight="1" x14ac:dyDescent="0.3">
      <c r="A2404" s="4" t="s">
        <v>186</v>
      </c>
      <c r="B2404" s="4" t="s">
        <v>187</v>
      </c>
      <c r="C2404" s="5">
        <v>135</v>
      </c>
      <c r="D2404" s="3" t="s">
        <v>12</v>
      </c>
      <c r="E2404" s="3">
        <v>15</v>
      </c>
      <c r="F2404" s="3">
        <v>5</v>
      </c>
      <c r="G2404" s="3">
        <f t="shared" ref="G2404:H2404" si="2368">(E2404/309)*100</f>
        <v>4.8543689320388346</v>
      </c>
      <c r="H2404" s="3">
        <f t="shared" si="2368"/>
        <v>1.6181229773462782</v>
      </c>
    </row>
    <row r="2405" spans="1:8" ht="14.25" customHeight="1" x14ac:dyDescent="0.3">
      <c r="A2405" s="4" t="s">
        <v>186</v>
      </c>
      <c r="B2405" s="4" t="s">
        <v>187</v>
      </c>
      <c r="C2405" s="5">
        <v>140</v>
      </c>
      <c r="D2405" s="3" t="s">
        <v>12</v>
      </c>
      <c r="E2405" s="3">
        <v>19</v>
      </c>
      <c r="F2405" s="3">
        <v>3</v>
      </c>
      <c r="G2405" s="3">
        <f t="shared" ref="G2405:H2405" si="2369">(E2405/309)*100</f>
        <v>6.1488673139158578</v>
      </c>
      <c r="H2405" s="3">
        <f t="shared" si="2369"/>
        <v>0.97087378640776689</v>
      </c>
    </row>
    <row r="2406" spans="1:8" ht="14.25" customHeight="1" x14ac:dyDescent="0.3">
      <c r="A2406" s="4" t="s">
        <v>186</v>
      </c>
      <c r="B2406" s="4" t="s">
        <v>187</v>
      </c>
      <c r="C2406" s="5">
        <v>145</v>
      </c>
      <c r="D2406" s="3" t="s">
        <v>12</v>
      </c>
      <c r="E2406" s="3">
        <v>8</v>
      </c>
      <c r="F2406" s="3">
        <v>2</v>
      </c>
      <c r="G2406" s="3">
        <f t="shared" ref="G2406:H2406" si="2370">(E2406/309)*100</f>
        <v>2.5889967637540456</v>
      </c>
      <c r="H2406" s="3">
        <f t="shared" si="2370"/>
        <v>0.64724919093851141</v>
      </c>
    </row>
    <row r="2407" spans="1:8" ht="14.25" customHeight="1" x14ac:dyDescent="0.3">
      <c r="A2407" s="4" t="s">
        <v>186</v>
      </c>
      <c r="B2407" s="4" t="s">
        <v>187</v>
      </c>
      <c r="C2407" s="5">
        <v>150</v>
      </c>
      <c r="D2407" s="3" t="s">
        <v>12</v>
      </c>
      <c r="E2407" s="3">
        <v>5</v>
      </c>
      <c r="F2407" s="3">
        <v>0</v>
      </c>
      <c r="G2407" s="3">
        <f t="shared" ref="G2407:H2407" si="2371">(E2407/309)*100</f>
        <v>1.6181229773462782</v>
      </c>
      <c r="H2407" s="3">
        <f t="shared" si="2371"/>
        <v>0</v>
      </c>
    </row>
    <row r="2408" spans="1:8" ht="14.25" customHeight="1" x14ac:dyDescent="0.3">
      <c r="A2408" s="4" t="s">
        <v>186</v>
      </c>
      <c r="B2408" s="4" t="s">
        <v>187</v>
      </c>
      <c r="C2408" s="5">
        <v>155</v>
      </c>
      <c r="D2408" s="3" t="s">
        <v>12</v>
      </c>
      <c r="E2408" s="3">
        <v>7</v>
      </c>
      <c r="F2408" s="3">
        <v>1</v>
      </c>
      <c r="G2408" s="3">
        <f t="shared" ref="G2408:H2408" si="2372">(E2408/309)*100</f>
        <v>2.2653721682847898</v>
      </c>
      <c r="H2408" s="3">
        <f t="shared" si="2372"/>
        <v>0.3236245954692557</v>
      </c>
    </row>
    <row r="2409" spans="1:8" ht="14.25" customHeight="1" x14ac:dyDescent="0.3">
      <c r="A2409" s="4" t="s">
        <v>186</v>
      </c>
      <c r="B2409" s="4" t="s">
        <v>187</v>
      </c>
      <c r="C2409" s="5">
        <v>160</v>
      </c>
      <c r="D2409" s="3" t="s">
        <v>12</v>
      </c>
      <c r="E2409" s="3">
        <v>2</v>
      </c>
      <c r="F2409" s="3">
        <v>0</v>
      </c>
      <c r="G2409" s="3">
        <f t="shared" ref="G2409:H2409" si="2373">(E2409/309)*100</f>
        <v>0.64724919093851141</v>
      </c>
      <c r="H2409" s="3">
        <f t="shared" si="2373"/>
        <v>0</v>
      </c>
    </row>
    <row r="2410" spans="1:8" ht="14.25" customHeight="1" x14ac:dyDescent="0.3">
      <c r="A2410" s="4" t="s">
        <v>186</v>
      </c>
      <c r="B2410" s="4" t="s">
        <v>187</v>
      </c>
      <c r="C2410" s="5">
        <v>165</v>
      </c>
      <c r="D2410" s="3" t="s">
        <v>12</v>
      </c>
      <c r="E2410" s="3">
        <v>1</v>
      </c>
      <c r="F2410" s="3">
        <v>1</v>
      </c>
      <c r="G2410" s="3">
        <f t="shared" ref="G2410:H2410" si="2374">(E2410/309)*100</f>
        <v>0.3236245954692557</v>
      </c>
      <c r="H2410" s="3">
        <f t="shared" si="2374"/>
        <v>0.3236245954692557</v>
      </c>
    </row>
    <row r="2411" spans="1:8" ht="14.25" customHeight="1" x14ac:dyDescent="0.3">
      <c r="A2411" s="4" t="s">
        <v>186</v>
      </c>
      <c r="B2411" s="4" t="s">
        <v>187</v>
      </c>
      <c r="C2411" s="5">
        <v>170</v>
      </c>
      <c r="D2411" s="3" t="s">
        <v>12</v>
      </c>
      <c r="E2411" s="3">
        <v>3</v>
      </c>
      <c r="F2411" s="3">
        <v>0</v>
      </c>
      <c r="G2411" s="3">
        <f t="shared" ref="G2411:H2411" si="2375">(E2411/309)*100</f>
        <v>0.97087378640776689</v>
      </c>
      <c r="H2411" s="3">
        <f t="shared" si="2375"/>
        <v>0</v>
      </c>
    </row>
    <row r="2412" spans="1:8" ht="14.25" customHeight="1" x14ac:dyDescent="0.3">
      <c r="A2412" s="4" t="s">
        <v>186</v>
      </c>
      <c r="B2412" s="4" t="s">
        <v>187</v>
      </c>
      <c r="C2412" s="5">
        <v>175</v>
      </c>
      <c r="D2412" s="3" t="s">
        <v>12</v>
      </c>
      <c r="E2412" s="3">
        <v>1</v>
      </c>
      <c r="F2412" s="3">
        <v>0</v>
      </c>
      <c r="G2412" s="3">
        <f t="shared" ref="G2412:H2412" si="2376">(E2412/309)*100</f>
        <v>0.3236245954692557</v>
      </c>
      <c r="H2412" s="3">
        <f t="shared" si="2376"/>
        <v>0</v>
      </c>
    </row>
    <row r="2413" spans="1:8" ht="14.25" customHeight="1" x14ac:dyDescent="0.3">
      <c r="A2413" s="4" t="s">
        <v>186</v>
      </c>
      <c r="B2413" s="4" t="s">
        <v>187</v>
      </c>
      <c r="C2413" s="5" t="s">
        <v>14</v>
      </c>
      <c r="D2413" s="3" t="s">
        <v>12</v>
      </c>
      <c r="E2413" s="3">
        <v>0</v>
      </c>
      <c r="F2413" s="3">
        <v>0</v>
      </c>
      <c r="G2413" s="3">
        <f t="shared" ref="G2413:H2413" si="2377">(E2413/309)*100</f>
        <v>0</v>
      </c>
      <c r="H2413" s="3">
        <f t="shared" si="2377"/>
        <v>0</v>
      </c>
    </row>
    <row r="2414" spans="1:8" ht="14.25" customHeight="1" x14ac:dyDescent="0.3">
      <c r="A2414" s="4" t="s">
        <v>188</v>
      </c>
      <c r="B2414" s="4" t="s">
        <v>189</v>
      </c>
      <c r="C2414" s="5">
        <v>5</v>
      </c>
      <c r="D2414" s="3" t="s">
        <v>10</v>
      </c>
      <c r="E2414" s="3">
        <v>0</v>
      </c>
      <c r="F2414" s="3">
        <v>0</v>
      </c>
      <c r="G2414" s="3">
        <f t="shared" ref="G2414:H2414" si="2378">(E2414/257)*100</f>
        <v>0</v>
      </c>
      <c r="H2414" s="3">
        <f t="shared" si="2378"/>
        <v>0</v>
      </c>
    </row>
    <row r="2415" spans="1:8" ht="14.25" customHeight="1" x14ac:dyDescent="0.3">
      <c r="A2415" s="4" t="s">
        <v>188</v>
      </c>
      <c r="B2415" s="4" t="s">
        <v>189</v>
      </c>
      <c r="C2415" s="5">
        <v>10</v>
      </c>
      <c r="D2415" s="3" t="s">
        <v>10</v>
      </c>
      <c r="E2415" s="3">
        <v>0</v>
      </c>
      <c r="F2415" s="3">
        <v>0</v>
      </c>
      <c r="G2415" s="3">
        <f t="shared" ref="G2415:H2415" si="2379">(E2415/257)*100</f>
        <v>0</v>
      </c>
      <c r="H2415" s="3">
        <f t="shared" si="2379"/>
        <v>0</v>
      </c>
    </row>
    <row r="2416" spans="1:8" ht="14.25" customHeight="1" x14ac:dyDescent="0.3">
      <c r="A2416" s="4" t="s">
        <v>188</v>
      </c>
      <c r="B2416" s="4" t="s">
        <v>189</v>
      </c>
      <c r="C2416" s="5">
        <v>15</v>
      </c>
      <c r="D2416" s="3" t="s">
        <v>10</v>
      </c>
      <c r="E2416" s="3">
        <v>0</v>
      </c>
      <c r="F2416" s="3">
        <v>0</v>
      </c>
      <c r="G2416" s="3">
        <f t="shared" ref="G2416:H2416" si="2380">(E2416/257)*100</f>
        <v>0</v>
      </c>
      <c r="H2416" s="3">
        <f t="shared" si="2380"/>
        <v>0</v>
      </c>
    </row>
    <row r="2417" spans="1:8" ht="14.25" customHeight="1" x14ac:dyDescent="0.3">
      <c r="A2417" s="4" t="s">
        <v>188</v>
      </c>
      <c r="B2417" s="4" t="s">
        <v>189</v>
      </c>
      <c r="C2417" s="5">
        <v>20</v>
      </c>
      <c r="D2417" s="3" t="s">
        <v>10</v>
      </c>
      <c r="E2417" s="3">
        <v>6</v>
      </c>
      <c r="F2417" s="3">
        <v>0</v>
      </c>
      <c r="G2417" s="3">
        <f t="shared" ref="G2417:H2417" si="2381">(E2417/257)*100</f>
        <v>2.3346303501945527</v>
      </c>
      <c r="H2417" s="3">
        <f t="shared" si="2381"/>
        <v>0</v>
      </c>
    </row>
    <row r="2418" spans="1:8" ht="14.25" customHeight="1" x14ac:dyDescent="0.3">
      <c r="A2418" s="4" t="s">
        <v>188</v>
      </c>
      <c r="B2418" s="4" t="s">
        <v>189</v>
      </c>
      <c r="C2418" s="5">
        <v>25</v>
      </c>
      <c r="D2418" s="3" t="s">
        <v>10</v>
      </c>
      <c r="E2418" s="3">
        <v>14</v>
      </c>
      <c r="F2418" s="3">
        <v>1</v>
      </c>
      <c r="G2418" s="3">
        <f t="shared" ref="G2418:H2418" si="2382">(E2418/257)*100</f>
        <v>5.4474708171206228</v>
      </c>
      <c r="H2418" s="3">
        <f t="shared" si="2382"/>
        <v>0.38910505836575876</v>
      </c>
    </row>
    <row r="2419" spans="1:8" ht="14.25" customHeight="1" x14ac:dyDescent="0.3">
      <c r="A2419" s="4" t="s">
        <v>188</v>
      </c>
      <c r="B2419" s="4" t="s">
        <v>189</v>
      </c>
      <c r="C2419" s="5">
        <v>30</v>
      </c>
      <c r="D2419" s="3" t="s">
        <v>10</v>
      </c>
      <c r="E2419" s="3">
        <v>13</v>
      </c>
      <c r="F2419" s="3">
        <v>0</v>
      </c>
      <c r="G2419" s="3">
        <f t="shared" ref="G2419:H2419" si="2383">(E2419/257)*100</f>
        <v>5.0583657587548636</v>
      </c>
      <c r="H2419" s="3">
        <f t="shared" si="2383"/>
        <v>0</v>
      </c>
    </row>
    <row r="2420" spans="1:8" ht="14.25" customHeight="1" x14ac:dyDescent="0.3">
      <c r="A2420" s="4" t="s">
        <v>188</v>
      </c>
      <c r="B2420" s="4" t="s">
        <v>189</v>
      </c>
      <c r="C2420" s="5">
        <v>35</v>
      </c>
      <c r="D2420" s="3" t="s">
        <v>10</v>
      </c>
      <c r="E2420" s="3">
        <v>15</v>
      </c>
      <c r="F2420" s="3">
        <v>0</v>
      </c>
      <c r="G2420" s="3">
        <f t="shared" ref="G2420:H2420" si="2384">(E2420/257)*100</f>
        <v>5.836575875486381</v>
      </c>
      <c r="H2420" s="3">
        <f t="shared" si="2384"/>
        <v>0</v>
      </c>
    </row>
    <row r="2421" spans="1:8" ht="14.25" customHeight="1" x14ac:dyDescent="0.3">
      <c r="A2421" s="4" t="s">
        <v>188</v>
      </c>
      <c r="B2421" s="4" t="s">
        <v>189</v>
      </c>
      <c r="C2421" s="5">
        <v>40</v>
      </c>
      <c r="D2421" s="3" t="s">
        <v>11</v>
      </c>
      <c r="E2421" s="3">
        <v>7</v>
      </c>
      <c r="F2421" s="3">
        <v>0</v>
      </c>
      <c r="G2421" s="3">
        <f t="shared" ref="G2421:H2421" si="2385">(E2421/257)*100</f>
        <v>2.7237354085603114</v>
      </c>
      <c r="H2421" s="3">
        <f t="shared" si="2385"/>
        <v>0</v>
      </c>
    </row>
    <row r="2422" spans="1:8" ht="14.25" customHeight="1" x14ac:dyDescent="0.3">
      <c r="A2422" s="4" t="s">
        <v>188</v>
      </c>
      <c r="B2422" s="4" t="s">
        <v>189</v>
      </c>
      <c r="C2422" s="5">
        <v>45</v>
      </c>
      <c r="D2422" s="3" t="s">
        <v>11</v>
      </c>
      <c r="E2422" s="3">
        <v>6</v>
      </c>
      <c r="F2422" s="3">
        <v>0</v>
      </c>
      <c r="G2422" s="3">
        <f t="shared" ref="G2422:H2422" si="2386">(E2422/257)*100</f>
        <v>2.3346303501945527</v>
      </c>
      <c r="H2422" s="3">
        <f t="shared" si="2386"/>
        <v>0</v>
      </c>
    </row>
    <row r="2423" spans="1:8" ht="14.25" customHeight="1" x14ac:dyDescent="0.3">
      <c r="A2423" s="4" t="s">
        <v>188</v>
      </c>
      <c r="B2423" s="4" t="s">
        <v>189</v>
      </c>
      <c r="C2423" s="5">
        <v>50</v>
      </c>
      <c r="D2423" s="3" t="s">
        <v>11</v>
      </c>
      <c r="E2423" s="3">
        <v>3</v>
      </c>
      <c r="F2423" s="3">
        <v>0</v>
      </c>
      <c r="G2423" s="3">
        <f t="shared" ref="G2423:H2423" si="2387">(E2423/257)*100</f>
        <v>1.1673151750972763</v>
      </c>
      <c r="H2423" s="3">
        <f t="shared" si="2387"/>
        <v>0</v>
      </c>
    </row>
    <row r="2424" spans="1:8" ht="14.25" customHeight="1" x14ac:dyDescent="0.3">
      <c r="A2424" s="4" t="s">
        <v>188</v>
      </c>
      <c r="B2424" s="4" t="s">
        <v>189</v>
      </c>
      <c r="C2424" s="5">
        <v>55</v>
      </c>
      <c r="D2424" s="3" t="s">
        <v>11</v>
      </c>
      <c r="E2424" s="3">
        <v>0</v>
      </c>
      <c r="F2424" s="3">
        <v>0</v>
      </c>
      <c r="G2424" s="3">
        <f t="shared" ref="G2424:H2424" si="2388">(E2424/257)*100</f>
        <v>0</v>
      </c>
      <c r="H2424" s="3">
        <f t="shared" si="2388"/>
        <v>0</v>
      </c>
    </row>
    <row r="2425" spans="1:8" ht="14.25" customHeight="1" x14ac:dyDescent="0.3">
      <c r="A2425" s="4" t="s">
        <v>188</v>
      </c>
      <c r="B2425" s="4" t="s">
        <v>189</v>
      </c>
      <c r="C2425" s="5">
        <v>60</v>
      </c>
      <c r="D2425" s="3" t="s">
        <v>11</v>
      </c>
      <c r="E2425" s="3">
        <v>2</v>
      </c>
      <c r="F2425" s="3">
        <v>0</v>
      </c>
      <c r="G2425" s="3">
        <f t="shared" ref="G2425:H2425" si="2389">(E2425/257)*100</f>
        <v>0.77821011673151752</v>
      </c>
      <c r="H2425" s="3">
        <f t="shared" si="2389"/>
        <v>0</v>
      </c>
    </row>
    <row r="2426" spans="1:8" ht="14.25" customHeight="1" x14ac:dyDescent="0.3">
      <c r="A2426" s="4" t="s">
        <v>188</v>
      </c>
      <c r="B2426" s="4" t="s">
        <v>189</v>
      </c>
      <c r="C2426" s="5">
        <v>65</v>
      </c>
      <c r="D2426" s="3" t="s">
        <v>11</v>
      </c>
      <c r="E2426" s="3">
        <v>0</v>
      </c>
      <c r="F2426" s="3">
        <v>0</v>
      </c>
      <c r="G2426" s="3">
        <f t="shared" ref="G2426:H2426" si="2390">(E2426/257)*100</f>
        <v>0</v>
      </c>
      <c r="H2426" s="3">
        <f t="shared" si="2390"/>
        <v>0</v>
      </c>
    </row>
    <row r="2427" spans="1:8" ht="14.25" customHeight="1" x14ac:dyDescent="0.3">
      <c r="A2427" s="4" t="s">
        <v>188</v>
      </c>
      <c r="B2427" s="4" t="s">
        <v>189</v>
      </c>
      <c r="C2427" s="5">
        <v>70</v>
      </c>
      <c r="D2427" s="3" t="s">
        <v>11</v>
      </c>
      <c r="E2427" s="3">
        <v>2</v>
      </c>
      <c r="F2427" s="3">
        <v>0</v>
      </c>
      <c r="G2427" s="3">
        <f t="shared" ref="G2427:H2427" si="2391">(E2427/257)*100</f>
        <v>0.77821011673151752</v>
      </c>
      <c r="H2427" s="3">
        <f t="shared" si="2391"/>
        <v>0</v>
      </c>
    </row>
    <row r="2428" spans="1:8" ht="14.25" customHeight="1" x14ac:dyDescent="0.3">
      <c r="A2428" s="4" t="s">
        <v>188</v>
      </c>
      <c r="B2428" s="4" t="s">
        <v>189</v>
      </c>
      <c r="C2428" s="5">
        <v>75</v>
      </c>
      <c r="D2428" s="3" t="s">
        <v>11</v>
      </c>
      <c r="E2428" s="3">
        <v>2</v>
      </c>
      <c r="F2428" s="3">
        <v>0</v>
      </c>
      <c r="G2428" s="3">
        <f t="shared" ref="G2428:H2428" si="2392">(E2428/257)*100</f>
        <v>0.77821011673151752</v>
      </c>
      <c r="H2428" s="3">
        <f t="shared" si="2392"/>
        <v>0</v>
      </c>
    </row>
    <row r="2429" spans="1:8" ht="14.25" customHeight="1" x14ac:dyDescent="0.3">
      <c r="A2429" s="4" t="s">
        <v>188</v>
      </c>
      <c r="B2429" s="4" t="s">
        <v>189</v>
      </c>
      <c r="C2429" s="5">
        <v>80</v>
      </c>
      <c r="D2429" s="3" t="s">
        <v>12</v>
      </c>
      <c r="E2429" s="3">
        <v>0</v>
      </c>
      <c r="F2429" s="3">
        <v>0</v>
      </c>
      <c r="G2429" s="3">
        <f t="shared" ref="G2429:H2429" si="2393">(E2429/257)*100</f>
        <v>0</v>
      </c>
      <c r="H2429" s="3">
        <f t="shared" si="2393"/>
        <v>0</v>
      </c>
    </row>
    <row r="2430" spans="1:8" ht="14.25" customHeight="1" x14ac:dyDescent="0.3">
      <c r="A2430" s="4" t="s">
        <v>188</v>
      </c>
      <c r="B2430" s="4" t="s">
        <v>189</v>
      </c>
      <c r="C2430" s="5">
        <v>85</v>
      </c>
      <c r="D2430" s="3" t="s">
        <v>12</v>
      </c>
      <c r="E2430" s="3">
        <v>5</v>
      </c>
      <c r="F2430" s="3">
        <v>2</v>
      </c>
      <c r="G2430" s="3">
        <f t="shared" ref="G2430:H2430" si="2394">(E2430/257)*100</f>
        <v>1.9455252918287937</v>
      </c>
      <c r="H2430" s="3">
        <f t="shared" si="2394"/>
        <v>0.77821011673151752</v>
      </c>
    </row>
    <row r="2431" spans="1:8" ht="14.25" customHeight="1" x14ac:dyDescent="0.3">
      <c r="A2431" s="4" t="s">
        <v>188</v>
      </c>
      <c r="B2431" s="4" t="s">
        <v>189</v>
      </c>
      <c r="C2431" s="5">
        <v>90</v>
      </c>
      <c r="D2431" s="3" t="s">
        <v>12</v>
      </c>
      <c r="E2431" s="3">
        <v>10</v>
      </c>
      <c r="F2431" s="3">
        <v>4</v>
      </c>
      <c r="G2431" s="3">
        <f t="shared" ref="G2431:H2431" si="2395">(E2431/257)*100</f>
        <v>3.8910505836575875</v>
      </c>
      <c r="H2431" s="3">
        <f t="shared" si="2395"/>
        <v>1.556420233463035</v>
      </c>
    </row>
    <row r="2432" spans="1:8" ht="14.25" customHeight="1" x14ac:dyDescent="0.3">
      <c r="A2432" s="4" t="s">
        <v>188</v>
      </c>
      <c r="B2432" s="4" t="s">
        <v>189</v>
      </c>
      <c r="C2432" s="5">
        <v>95</v>
      </c>
      <c r="D2432" s="3" t="s">
        <v>12</v>
      </c>
      <c r="E2432" s="3">
        <v>11</v>
      </c>
      <c r="F2432" s="3">
        <v>1</v>
      </c>
      <c r="G2432" s="3">
        <f t="shared" ref="G2432:H2432" si="2396">(E2432/257)*100</f>
        <v>4.2801556420233462</v>
      </c>
      <c r="H2432" s="3">
        <f t="shared" si="2396"/>
        <v>0.38910505836575876</v>
      </c>
    </row>
    <row r="2433" spans="1:8" ht="14.25" customHeight="1" x14ac:dyDescent="0.3">
      <c r="A2433" s="4" t="s">
        <v>188</v>
      </c>
      <c r="B2433" s="4" t="s">
        <v>189</v>
      </c>
      <c r="C2433" s="5">
        <v>100</v>
      </c>
      <c r="D2433" s="3" t="s">
        <v>12</v>
      </c>
      <c r="E2433" s="3">
        <v>17</v>
      </c>
      <c r="F2433" s="3">
        <v>4</v>
      </c>
      <c r="G2433" s="3">
        <f t="shared" ref="G2433:H2433" si="2397">(E2433/257)*100</f>
        <v>6.6147859922178993</v>
      </c>
      <c r="H2433" s="3">
        <f t="shared" si="2397"/>
        <v>1.556420233463035</v>
      </c>
    </row>
    <row r="2434" spans="1:8" ht="14.25" customHeight="1" x14ac:dyDescent="0.3">
      <c r="A2434" s="4" t="s">
        <v>188</v>
      </c>
      <c r="B2434" s="4" t="s">
        <v>189</v>
      </c>
      <c r="C2434" s="5">
        <v>105</v>
      </c>
      <c r="D2434" s="3" t="s">
        <v>12</v>
      </c>
      <c r="E2434" s="3">
        <v>25</v>
      </c>
      <c r="F2434" s="3">
        <v>0</v>
      </c>
      <c r="G2434" s="3">
        <f t="shared" ref="G2434:H2434" si="2398">(E2434/257)*100</f>
        <v>9.7276264591439698</v>
      </c>
      <c r="H2434" s="3">
        <f t="shared" si="2398"/>
        <v>0</v>
      </c>
    </row>
    <row r="2435" spans="1:8" ht="14.25" customHeight="1" x14ac:dyDescent="0.3">
      <c r="A2435" s="4" t="s">
        <v>188</v>
      </c>
      <c r="B2435" s="4" t="s">
        <v>189</v>
      </c>
      <c r="C2435" s="5">
        <v>110</v>
      </c>
      <c r="D2435" s="3" t="s">
        <v>12</v>
      </c>
      <c r="E2435" s="3">
        <v>22</v>
      </c>
      <c r="F2435" s="3">
        <v>4</v>
      </c>
      <c r="G2435" s="3">
        <f t="shared" ref="G2435:H2435" si="2399">(E2435/257)*100</f>
        <v>8.5603112840466924</v>
      </c>
      <c r="H2435" s="3">
        <f t="shared" si="2399"/>
        <v>1.556420233463035</v>
      </c>
    </row>
    <row r="2436" spans="1:8" ht="14.25" customHeight="1" x14ac:dyDescent="0.3">
      <c r="A2436" s="4" t="s">
        <v>188</v>
      </c>
      <c r="B2436" s="4" t="s">
        <v>189</v>
      </c>
      <c r="C2436" s="5">
        <v>115</v>
      </c>
      <c r="D2436" s="3" t="s">
        <v>12</v>
      </c>
      <c r="E2436" s="3">
        <v>13</v>
      </c>
      <c r="F2436" s="3">
        <v>0</v>
      </c>
      <c r="G2436" s="3">
        <f t="shared" ref="G2436:H2436" si="2400">(E2436/257)*100</f>
        <v>5.0583657587548636</v>
      </c>
      <c r="H2436" s="3">
        <f t="shared" si="2400"/>
        <v>0</v>
      </c>
    </row>
    <row r="2437" spans="1:8" ht="14.25" customHeight="1" x14ac:dyDescent="0.3">
      <c r="A2437" s="4" t="s">
        <v>188</v>
      </c>
      <c r="B2437" s="4" t="s">
        <v>189</v>
      </c>
      <c r="C2437" s="5">
        <v>120</v>
      </c>
      <c r="D2437" s="3" t="s">
        <v>12</v>
      </c>
      <c r="E2437" s="3">
        <v>28</v>
      </c>
      <c r="F2437" s="3">
        <v>0</v>
      </c>
      <c r="G2437" s="3">
        <f t="shared" ref="G2437:H2437" si="2401">(E2437/257)*100</f>
        <v>10.894941634241246</v>
      </c>
      <c r="H2437" s="3">
        <f t="shared" si="2401"/>
        <v>0</v>
      </c>
    </row>
    <row r="2438" spans="1:8" ht="14.25" customHeight="1" x14ac:dyDescent="0.3">
      <c r="A2438" s="4" t="s">
        <v>188</v>
      </c>
      <c r="B2438" s="4" t="s">
        <v>189</v>
      </c>
      <c r="C2438" s="5">
        <v>125</v>
      </c>
      <c r="D2438" s="3" t="s">
        <v>12</v>
      </c>
      <c r="E2438" s="3">
        <v>16</v>
      </c>
      <c r="F2438" s="3">
        <v>0</v>
      </c>
      <c r="G2438" s="3">
        <f t="shared" ref="G2438:H2438" si="2402">(E2438/257)*100</f>
        <v>6.2256809338521402</v>
      </c>
      <c r="H2438" s="3">
        <f t="shared" si="2402"/>
        <v>0</v>
      </c>
    </row>
    <row r="2439" spans="1:8" ht="14.25" customHeight="1" x14ac:dyDescent="0.3">
      <c r="A2439" s="4" t="s">
        <v>188</v>
      </c>
      <c r="B2439" s="4" t="s">
        <v>189</v>
      </c>
      <c r="C2439" s="5">
        <v>130</v>
      </c>
      <c r="D2439" s="3" t="s">
        <v>12</v>
      </c>
      <c r="E2439" s="3">
        <v>11</v>
      </c>
      <c r="F2439" s="3">
        <v>0</v>
      </c>
      <c r="G2439" s="3">
        <f t="shared" ref="G2439:H2439" si="2403">(E2439/257)*100</f>
        <v>4.2801556420233462</v>
      </c>
      <c r="H2439" s="3">
        <f t="shared" si="2403"/>
        <v>0</v>
      </c>
    </row>
    <row r="2440" spans="1:8" ht="14.25" customHeight="1" x14ac:dyDescent="0.3">
      <c r="A2440" s="4" t="s">
        <v>188</v>
      </c>
      <c r="B2440" s="4" t="s">
        <v>189</v>
      </c>
      <c r="C2440" s="5">
        <v>135</v>
      </c>
      <c r="D2440" s="3" t="s">
        <v>12</v>
      </c>
      <c r="E2440" s="3">
        <v>5</v>
      </c>
      <c r="F2440" s="3">
        <v>0</v>
      </c>
      <c r="G2440" s="3">
        <f t="shared" ref="G2440:H2440" si="2404">(E2440/257)*100</f>
        <v>1.9455252918287937</v>
      </c>
      <c r="H2440" s="3">
        <f t="shared" si="2404"/>
        <v>0</v>
      </c>
    </row>
    <row r="2441" spans="1:8" ht="14.25" customHeight="1" x14ac:dyDescent="0.3">
      <c r="A2441" s="4" t="s">
        <v>188</v>
      </c>
      <c r="B2441" s="4" t="s">
        <v>189</v>
      </c>
      <c r="C2441" s="5">
        <v>140</v>
      </c>
      <c r="D2441" s="3" t="s">
        <v>12</v>
      </c>
      <c r="E2441" s="3">
        <v>4</v>
      </c>
      <c r="F2441" s="3">
        <v>0</v>
      </c>
      <c r="G2441" s="3">
        <f t="shared" ref="G2441:H2441" si="2405">(E2441/257)*100</f>
        <v>1.556420233463035</v>
      </c>
      <c r="H2441" s="3">
        <f t="shared" si="2405"/>
        <v>0</v>
      </c>
    </row>
    <row r="2442" spans="1:8" ht="14.25" customHeight="1" x14ac:dyDescent="0.3">
      <c r="A2442" s="4" t="s">
        <v>188</v>
      </c>
      <c r="B2442" s="4" t="s">
        <v>189</v>
      </c>
      <c r="C2442" s="5">
        <v>145</v>
      </c>
      <c r="D2442" s="3" t="s">
        <v>12</v>
      </c>
      <c r="E2442" s="3">
        <v>0</v>
      </c>
      <c r="F2442" s="3">
        <v>0</v>
      </c>
      <c r="G2442" s="3">
        <f t="shared" ref="G2442:H2442" si="2406">(E2442/257)*100</f>
        <v>0</v>
      </c>
      <c r="H2442" s="3">
        <f t="shared" si="2406"/>
        <v>0</v>
      </c>
    </row>
    <row r="2443" spans="1:8" ht="14.25" customHeight="1" x14ac:dyDescent="0.3">
      <c r="A2443" s="4" t="s">
        <v>188</v>
      </c>
      <c r="B2443" s="4" t="s">
        <v>189</v>
      </c>
      <c r="C2443" s="5">
        <v>150</v>
      </c>
      <c r="D2443" s="3" t="s">
        <v>12</v>
      </c>
      <c r="E2443" s="3">
        <v>1</v>
      </c>
      <c r="F2443" s="3">
        <v>0</v>
      </c>
      <c r="G2443" s="3">
        <f t="shared" ref="G2443:H2443" si="2407">(E2443/257)*100</f>
        <v>0.38910505836575876</v>
      </c>
      <c r="H2443" s="3">
        <f t="shared" si="2407"/>
        <v>0</v>
      </c>
    </row>
    <row r="2444" spans="1:8" ht="14.25" customHeight="1" x14ac:dyDescent="0.3">
      <c r="A2444" s="4" t="s">
        <v>188</v>
      </c>
      <c r="B2444" s="4" t="s">
        <v>189</v>
      </c>
      <c r="C2444" s="5">
        <v>155</v>
      </c>
      <c r="D2444" s="3" t="s">
        <v>12</v>
      </c>
      <c r="E2444" s="3">
        <v>2</v>
      </c>
      <c r="F2444" s="3">
        <v>0</v>
      </c>
      <c r="G2444" s="3">
        <f t="shared" ref="G2444:H2444" si="2408">(E2444/257)*100</f>
        <v>0.77821011673151752</v>
      </c>
      <c r="H2444" s="3">
        <f t="shared" si="2408"/>
        <v>0</v>
      </c>
    </row>
    <row r="2445" spans="1:8" ht="14.25" customHeight="1" x14ac:dyDescent="0.3">
      <c r="A2445" s="4" t="s">
        <v>188</v>
      </c>
      <c r="B2445" s="4" t="s">
        <v>189</v>
      </c>
      <c r="C2445" s="5">
        <v>160</v>
      </c>
      <c r="D2445" s="3" t="s">
        <v>12</v>
      </c>
      <c r="E2445" s="3">
        <v>1</v>
      </c>
      <c r="F2445" s="3">
        <v>0</v>
      </c>
      <c r="G2445" s="3">
        <f t="shared" ref="G2445:H2445" si="2409">(E2445/257)*100</f>
        <v>0.38910505836575876</v>
      </c>
      <c r="H2445" s="3">
        <f t="shared" si="2409"/>
        <v>0</v>
      </c>
    </row>
    <row r="2446" spans="1:8" ht="14.25" customHeight="1" x14ac:dyDescent="0.3">
      <c r="A2446" s="4" t="s">
        <v>188</v>
      </c>
      <c r="B2446" s="4" t="s">
        <v>189</v>
      </c>
      <c r="C2446" s="5">
        <v>165</v>
      </c>
      <c r="D2446" s="3" t="s">
        <v>12</v>
      </c>
      <c r="E2446" s="3">
        <v>0</v>
      </c>
      <c r="F2446" s="3">
        <v>0</v>
      </c>
      <c r="G2446" s="3">
        <f t="shared" ref="G2446:H2446" si="2410">(E2446/257)*100</f>
        <v>0</v>
      </c>
      <c r="H2446" s="3">
        <f t="shared" si="2410"/>
        <v>0</v>
      </c>
    </row>
    <row r="2447" spans="1:8" ht="14.25" customHeight="1" x14ac:dyDescent="0.3">
      <c r="A2447" s="4" t="s">
        <v>188</v>
      </c>
      <c r="B2447" s="4" t="s">
        <v>189</v>
      </c>
      <c r="C2447" s="5">
        <v>170</v>
      </c>
      <c r="D2447" s="3" t="s">
        <v>12</v>
      </c>
      <c r="E2447" s="3">
        <v>0</v>
      </c>
      <c r="F2447" s="3">
        <v>0</v>
      </c>
      <c r="G2447" s="3">
        <f t="shared" ref="G2447:H2447" si="2411">(E2447/257)*100</f>
        <v>0</v>
      </c>
      <c r="H2447" s="3">
        <f t="shared" si="2411"/>
        <v>0</v>
      </c>
    </row>
    <row r="2448" spans="1:8" ht="14.25" customHeight="1" x14ac:dyDescent="0.3">
      <c r="A2448" s="4" t="s">
        <v>188</v>
      </c>
      <c r="B2448" s="4" t="s">
        <v>189</v>
      </c>
      <c r="C2448" s="5">
        <v>175</v>
      </c>
      <c r="D2448" s="3" t="s">
        <v>12</v>
      </c>
      <c r="E2448" s="3">
        <v>0</v>
      </c>
      <c r="F2448" s="3">
        <v>0</v>
      </c>
      <c r="G2448" s="3">
        <f t="shared" ref="G2448:H2448" si="2412">(E2448/257)*100</f>
        <v>0</v>
      </c>
      <c r="H2448" s="3">
        <f t="shared" si="2412"/>
        <v>0</v>
      </c>
    </row>
    <row r="2449" spans="1:8" ht="14.25" customHeight="1" x14ac:dyDescent="0.3">
      <c r="A2449" s="4" t="s">
        <v>188</v>
      </c>
      <c r="B2449" s="4" t="s">
        <v>189</v>
      </c>
      <c r="C2449" s="5" t="s">
        <v>14</v>
      </c>
      <c r="D2449" s="3" t="s">
        <v>12</v>
      </c>
      <c r="E2449" s="3">
        <v>0</v>
      </c>
      <c r="F2449" s="3">
        <v>0</v>
      </c>
      <c r="G2449" s="3">
        <f t="shared" ref="G2449:H2449" si="2413">(E2449/257)*100</f>
        <v>0</v>
      </c>
      <c r="H2449" s="3">
        <f t="shared" si="2413"/>
        <v>0</v>
      </c>
    </row>
    <row r="2450" spans="1:8" ht="14.25" customHeight="1" x14ac:dyDescent="0.3">
      <c r="A2450" s="4" t="s">
        <v>190</v>
      </c>
      <c r="B2450" s="4" t="s">
        <v>191</v>
      </c>
      <c r="C2450" s="5">
        <v>5</v>
      </c>
      <c r="D2450" s="3" t="s">
        <v>10</v>
      </c>
      <c r="E2450" s="3">
        <v>0</v>
      </c>
      <c r="F2450" s="3">
        <v>0</v>
      </c>
      <c r="G2450" s="3">
        <f t="shared" ref="G2450:H2450" si="2414">(E2450/412)*100</f>
        <v>0</v>
      </c>
      <c r="H2450" s="3">
        <f t="shared" si="2414"/>
        <v>0</v>
      </c>
    </row>
    <row r="2451" spans="1:8" ht="14.25" customHeight="1" x14ac:dyDescent="0.3">
      <c r="A2451" s="4" t="s">
        <v>190</v>
      </c>
      <c r="B2451" s="4" t="s">
        <v>191</v>
      </c>
      <c r="C2451" s="5">
        <v>10</v>
      </c>
      <c r="D2451" s="3" t="s">
        <v>10</v>
      </c>
      <c r="E2451" s="3">
        <v>0</v>
      </c>
      <c r="F2451" s="3">
        <v>0</v>
      </c>
      <c r="G2451" s="3">
        <f t="shared" ref="G2451:H2451" si="2415">(E2451/412)*100</f>
        <v>0</v>
      </c>
      <c r="H2451" s="3">
        <f t="shared" si="2415"/>
        <v>0</v>
      </c>
    </row>
    <row r="2452" spans="1:8" ht="14.25" customHeight="1" x14ac:dyDescent="0.3">
      <c r="A2452" s="4" t="s">
        <v>190</v>
      </c>
      <c r="B2452" s="4" t="s">
        <v>191</v>
      </c>
      <c r="C2452" s="5">
        <v>15</v>
      </c>
      <c r="D2452" s="3" t="s">
        <v>10</v>
      </c>
      <c r="E2452" s="3">
        <v>3</v>
      </c>
      <c r="F2452" s="3">
        <v>1</v>
      </c>
      <c r="G2452" s="3">
        <f t="shared" ref="G2452:H2452" si="2416">(E2452/412)*100</f>
        <v>0.72815533980582525</v>
      </c>
      <c r="H2452" s="3">
        <f t="shared" si="2416"/>
        <v>0.24271844660194172</v>
      </c>
    </row>
    <row r="2453" spans="1:8" ht="14.25" customHeight="1" x14ac:dyDescent="0.3">
      <c r="A2453" s="4" t="s">
        <v>190</v>
      </c>
      <c r="B2453" s="4" t="s">
        <v>191</v>
      </c>
      <c r="C2453" s="5">
        <v>20</v>
      </c>
      <c r="D2453" s="3" t="s">
        <v>10</v>
      </c>
      <c r="E2453" s="3">
        <v>13</v>
      </c>
      <c r="F2453" s="3">
        <v>0</v>
      </c>
      <c r="G2453" s="3">
        <f t="shared" ref="G2453:H2453" si="2417">(E2453/412)*100</f>
        <v>3.1553398058252426</v>
      </c>
      <c r="H2453" s="3">
        <f t="shared" si="2417"/>
        <v>0</v>
      </c>
    </row>
    <row r="2454" spans="1:8" ht="14.25" customHeight="1" x14ac:dyDescent="0.3">
      <c r="A2454" s="4" t="s">
        <v>190</v>
      </c>
      <c r="B2454" s="4" t="s">
        <v>191</v>
      </c>
      <c r="C2454" s="5">
        <v>25</v>
      </c>
      <c r="D2454" s="3" t="s">
        <v>10</v>
      </c>
      <c r="E2454" s="3">
        <v>30</v>
      </c>
      <c r="F2454" s="3">
        <v>0</v>
      </c>
      <c r="G2454" s="3">
        <f t="shared" ref="G2454:H2454" si="2418">(E2454/412)*100</f>
        <v>7.2815533980582519</v>
      </c>
      <c r="H2454" s="3">
        <f t="shared" si="2418"/>
        <v>0</v>
      </c>
    </row>
    <row r="2455" spans="1:8" ht="14.25" customHeight="1" x14ac:dyDescent="0.3">
      <c r="A2455" s="4" t="s">
        <v>190</v>
      </c>
      <c r="B2455" s="4" t="s">
        <v>191</v>
      </c>
      <c r="C2455" s="5">
        <v>30</v>
      </c>
      <c r="D2455" s="3" t="s">
        <v>10</v>
      </c>
      <c r="E2455" s="3">
        <v>39</v>
      </c>
      <c r="F2455" s="3">
        <v>0</v>
      </c>
      <c r="G2455" s="3">
        <f t="shared" ref="G2455:H2455" si="2419">(E2455/412)*100</f>
        <v>9.4660194174757279</v>
      </c>
      <c r="H2455" s="3">
        <f t="shared" si="2419"/>
        <v>0</v>
      </c>
    </row>
    <row r="2456" spans="1:8" ht="14.25" customHeight="1" x14ac:dyDescent="0.3">
      <c r="A2456" s="4" t="s">
        <v>190</v>
      </c>
      <c r="B2456" s="4" t="s">
        <v>191</v>
      </c>
      <c r="C2456" s="5">
        <v>35</v>
      </c>
      <c r="D2456" s="3" t="s">
        <v>10</v>
      </c>
      <c r="E2456" s="3">
        <v>42</v>
      </c>
      <c r="F2456" s="3">
        <v>0</v>
      </c>
      <c r="G2456" s="3">
        <f t="shared" ref="G2456:H2456" si="2420">(E2456/412)*100</f>
        <v>10.194174757281553</v>
      </c>
      <c r="H2456" s="3">
        <f t="shared" si="2420"/>
        <v>0</v>
      </c>
    </row>
    <row r="2457" spans="1:8" ht="14.25" customHeight="1" x14ac:dyDescent="0.3">
      <c r="A2457" s="4" t="s">
        <v>190</v>
      </c>
      <c r="B2457" s="4" t="s">
        <v>191</v>
      </c>
      <c r="C2457" s="5">
        <v>40</v>
      </c>
      <c r="D2457" s="3" t="s">
        <v>11</v>
      </c>
      <c r="E2457" s="3">
        <v>27</v>
      </c>
      <c r="F2457" s="3">
        <v>0</v>
      </c>
      <c r="G2457" s="3">
        <f t="shared" ref="G2457:H2457" si="2421">(E2457/412)*100</f>
        <v>6.5533980582524274</v>
      </c>
      <c r="H2457" s="3">
        <f t="shared" si="2421"/>
        <v>0</v>
      </c>
    </row>
    <row r="2458" spans="1:8" ht="14.25" customHeight="1" x14ac:dyDescent="0.3">
      <c r="A2458" s="4" t="s">
        <v>190</v>
      </c>
      <c r="B2458" s="4" t="s">
        <v>191</v>
      </c>
      <c r="C2458" s="5">
        <v>45</v>
      </c>
      <c r="D2458" s="3" t="s">
        <v>11</v>
      </c>
      <c r="E2458" s="3">
        <v>9</v>
      </c>
      <c r="F2458" s="3">
        <v>0</v>
      </c>
      <c r="G2458" s="3">
        <f t="shared" ref="G2458:H2458" si="2422">(E2458/412)*100</f>
        <v>2.1844660194174756</v>
      </c>
      <c r="H2458" s="3">
        <f t="shared" si="2422"/>
        <v>0</v>
      </c>
    </row>
    <row r="2459" spans="1:8" ht="14.25" customHeight="1" x14ac:dyDescent="0.3">
      <c r="A2459" s="4" t="s">
        <v>190</v>
      </c>
      <c r="B2459" s="4" t="s">
        <v>191</v>
      </c>
      <c r="C2459" s="5">
        <v>50</v>
      </c>
      <c r="D2459" s="3" t="s">
        <v>11</v>
      </c>
      <c r="E2459" s="3">
        <v>3</v>
      </c>
      <c r="F2459" s="3">
        <v>0</v>
      </c>
      <c r="G2459" s="3">
        <f t="shared" ref="G2459:H2459" si="2423">(E2459/412)*100</f>
        <v>0.72815533980582525</v>
      </c>
      <c r="H2459" s="3">
        <f t="shared" si="2423"/>
        <v>0</v>
      </c>
    </row>
    <row r="2460" spans="1:8" ht="14.25" customHeight="1" x14ac:dyDescent="0.3">
      <c r="A2460" s="4" t="s">
        <v>190</v>
      </c>
      <c r="B2460" s="4" t="s">
        <v>191</v>
      </c>
      <c r="C2460" s="5">
        <v>55</v>
      </c>
      <c r="D2460" s="3" t="s">
        <v>11</v>
      </c>
      <c r="E2460" s="3">
        <v>2</v>
      </c>
      <c r="F2460" s="3">
        <v>0</v>
      </c>
      <c r="G2460" s="3">
        <f t="shared" ref="G2460:H2460" si="2424">(E2460/412)*100</f>
        <v>0.48543689320388345</v>
      </c>
      <c r="H2460" s="3">
        <f t="shared" si="2424"/>
        <v>0</v>
      </c>
    </row>
    <row r="2461" spans="1:8" ht="14.25" customHeight="1" x14ac:dyDescent="0.3">
      <c r="A2461" s="4" t="s">
        <v>190</v>
      </c>
      <c r="B2461" s="4" t="s">
        <v>191</v>
      </c>
      <c r="C2461" s="5">
        <v>60</v>
      </c>
      <c r="D2461" s="3" t="s">
        <v>11</v>
      </c>
      <c r="E2461" s="3">
        <v>1</v>
      </c>
      <c r="F2461" s="3">
        <v>0</v>
      </c>
      <c r="G2461" s="3">
        <f t="shared" ref="G2461:H2461" si="2425">(E2461/412)*100</f>
        <v>0.24271844660194172</v>
      </c>
      <c r="H2461" s="3">
        <f t="shared" si="2425"/>
        <v>0</v>
      </c>
    </row>
    <row r="2462" spans="1:8" ht="14.25" customHeight="1" x14ac:dyDescent="0.3">
      <c r="A2462" s="4" t="s">
        <v>190</v>
      </c>
      <c r="B2462" s="4" t="s">
        <v>191</v>
      </c>
      <c r="C2462" s="5">
        <v>65</v>
      </c>
      <c r="D2462" s="3" t="s">
        <v>11</v>
      </c>
      <c r="E2462" s="3">
        <v>0</v>
      </c>
      <c r="F2462" s="3">
        <v>0</v>
      </c>
      <c r="G2462" s="3">
        <f t="shared" ref="G2462:H2462" si="2426">(E2462/412)*100</f>
        <v>0</v>
      </c>
      <c r="H2462" s="3">
        <f t="shared" si="2426"/>
        <v>0</v>
      </c>
    </row>
    <row r="2463" spans="1:8" ht="14.25" customHeight="1" x14ac:dyDescent="0.3">
      <c r="A2463" s="4" t="s">
        <v>190</v>
      </c>
      <c r="B2463" s="4" t="s">
        <v>191</v>
      </c>
      <c r="C2463" s="5">
        <v>70</v>
      </c>
      <c r="D2463" s="3" t="s">
        <v>11</v>
      </c>
      <c r="E2463" s="3">
        <v>0</v>
      </c>
      <c r="F2463" s="3">
        <v>1</v>
      </c>
      <c r="G2463" s="3">
        <f t="shared" ref="G2463:H2463" si="2427">(E2463/412)*100</f>
        <v>0</v>
      </c>
      <c r="H2463" s="3">
        <f t="shared" si="2427"/>
        <v>0.24271844660194172</v>
      </c>
    </row>
    <row r="2464" spans="1:8" ht="14.25" customHeight="1" x14ac:dyDescent="0.3">
      <c r="A2464" s="4" t="s">
        <v>190</v>
      </c>
      <c r="B2464" s="4" t="s">
        <v>191</v>
      </c>
      <c r="C2464" s="5">
        <v>75</v>
      </c>
      <c r="D2464" s="3" t="s">
        <v>11</v>
      </c>
      <c r="E2464" s="3">
        <v>5</v>
      </c>
      <c r="F2464" s="3">
        <v>0</v>
      </c>
      <c r="G2464" s="3">
        <f t="shared" ref="G2464:H2464" si="2428">(E2464/412)*100</f>
        <v>1.2135922330097086</v>
      </c>
      <c r="H2464" s="3">
        <f t="shared" si="2428"/>
        <v>0</v>
      </c>
    </row>
    <row r="2465" spans="1:8" ht="14.25" customHeight="1" x14ac:dyDescent="0.3">
      <c r="A2465" s="4" t="s">
        <v>190</v>
      </c>
      <c r="B2465" s="4" t="s">
        <v>191</v>
      </c>
      <c r="C2465" s="5">
        <v>80</v>
      </c>
      <c r="D2465" s="3" t="s">
        <v>12</v>
      </c>
      <c r="E2465" s="3">
        <v>5</v>
      </c>
      <c r="F2465" s="3">
        <v>1</v>
      </c>
      <c r="G2465" s="3">
        <f t="shared" ref="G2465:H2465" si="2429">(E2465/412)*100</f>
        <v>1.2135922330097086</v>
      </c>
      <c r="H2465" s="3">
        <f t="shared" si="2429"/>
        <v>0.24271844660194172</v>
      </c>
    </row>
    <row r="2466" spans="1:8" ht="14.25" customHeight="1" x14ac:dyDescent="0.3">
      <c r="A2466" s="4" t="s">
        <v>190</v>
      </c>
      <c r="B2466" s="4" t="s">
        <v>191</v>
      </c>
      <c r="C2466" s="5">
        <v>85</v>
      </c>
      <c r="D2466" s="3" t="s">
        <v>12</v>
      </c>
      <c r="E2466" s="3">
        <v>10</v>
      </c>
      <c r="F2466" s="3">
        <v>1</v>
      </c>
      <c r="G2466" s="3">
        <f t="shared" ref="G2466:H2466" si="2430">(E2466/412)*100</f>
        <v>2.4271844660194173</v>
      </c>
      <c r="H2466" s="3">
        <f t="shared" si="2430"/>
        <v>0.24271844660194172</v>
      </c>
    </row>
    <row r="2467" spans="1:8" ht="14.25" customHeight="1" x14ac:dyDescent="0.3">
      <c r="A2467" s="4" t="s">
        <v>190</v>
      </c>
      <c r="B2467" s="4" t="s">
        <v>191</v>
      </c>
      <c r="C2467" s="5">
        <v>90</v>
      </c>
      <c r="D2467" s="3" t="s">
        <v>12</v>
      </c>
      <c r="E2467" s="3">
        <v>13</v>
      </c>
      <c r="F2467" s="3">
        <v>1</v>
      </c>
      <c r="G2467" s="3">
        <f t="shared" ref="G2467:H2467" si="2431">(E2467/412)*100</f>
        <v>3.1553398058252426</v>
      </c>
      <c r="H2467" s="3">
        <f t="shared" si="2431"/>
        <v>0.24271844660194172</v>
      </c>
    </row>
    <row r="2468" spans="1:8" ht="14.25" customHeight="1" x14ac:dyDescent="0.3">
      <c r="A2468" s="4" t="s">
        <v>190</v>
      </c>
      <c r="B2468" s="4" t="s">
        <v>191</v>
      </c>
      <c r="C2468" s="5">
        <v>95</v>
      </c>
      <c r="D2468" s="3" t="s">
        <v>12</v>
      </c>
      <c r="E2468" s="3">
        <v>26</v>
      </c>
      <c r="F2468" s="3">
        <v>4</v>
      </c>
      <c r="G2468" s="3">
        <f t="shared" ref="G2468:H2468" si="2432">(E2468/412)*100</f>
        <v>6.3106796116504853</v>
      </c>
      <c r="H2468" s="3">
        <f t="shared" si="2432"/>
        <v>0.97087378640776689</v>
      </c>
    </row>
    <row r="2469" spans="1:8" ht="14.25" customHeight="1" x14ac:dyDescent="0.3">
      <c r="A2469" s="4" t="s">
        <v>190</v>
      </c>
      <c r="B2469" s="4" t="s">
        <v>191</v>
      </c>
      <c r="C2469" s="5">
        <v>100</v>
      </c>
      <c r="D2469" s="3" t="s">
        <v>12</v>
      </c>
      <c r="E2469" s="3">
        <v>22</v>
      </c>
      <c r="F2469" s="3">
        <v>0</v>
      </c>
      <c r="G2469" s="3">
        <f t="shared" ref="G2469:H2469" si="2433">(E2469/412)*100</f>
        <v>5.3398058252427179</v>
      </c>
      <c r="H2469" s="3">
        <f t="shared" si="2433"/>
        <v>0</v>
      </c>
    </row>
    <row r="2470" spans="1:8" ht="14.25" customHeight="1" x14ac:dyDescent="0.3">
      <c r="A2470" s="4" t="s">
        <v>190</v>
      </c>
      <c r="B2470" s="4" t="s">
        <v>191</v>
      </c>
      <c r="C2470" s="5">
        <v>105</v>
      </c>
      <c r="D2470" s="3" t="s">
        <v>12</v>
      </c>
      <c r="E2470" s="3">
        <v>29</v>
      </c>
      <c r="F2470" s="3">
        <v>2</v>
      </c>
      <c r="G2470" s="3">
        <f t="shared" ref="G2470:H2470" si="2434">(E2470/412)*100</f>
        <v>7.0388349514563107</v>
      </c>
      <c r="H2470" s="3">
        <f t="shared" si="2434"/>
        <v>0.48543689320388345</v>
      </c>
    </row>
    <row r="2471" spans="1:8" ht="14.25" customHeight="1" x14ac:dyDescent="0.3">
      <c r="A2471" s="4" t="s">
        <v>190</v>
      </c>
      <c r="B2471" s="4" t="s">
        <v>191</v>
      </c>
      <c r="C2471" s="5">
        <v>110</v>
      </c>
      <c r="D2471" s="3" t="s">
        <v>12</v>
      </c>
      <c r="E2471" s="3">
        <v>25</v>
      </c>
      <c r="F2471" s="3">
        <v>1</v>
      </c>
      <c r="G2471" s="3">
        <f t="shared" ref="G2471:H2471" si="2435">(E2471/412)*100</f>
        <v>6.0679611650485441</v>
      </c>
      <c r="H2471" s="3">
        <f t="shared" si="2435"/>
        <v>0.24271844660194172</v>
      </c>
    </row>
    <row r="2472" spans="1:8" ht="14.25" customHeight="1" x14ac:dyDescent="0.3">
      <c r="A2472" s="4" t="s">
        <v>190</v>
      </c>
      <c r="B2472" s="4" t="s">
        <v>191</v>
      </c>
      <c r="C2472" s="5">
        <v>115</v>
      </c>
      <c r="D2472" s="3" t="s">
        <v>12</v>
      </c>
      <c r="E2472" s="3">
        <v>24</v>
      </c>
      <c r="F2472" s="3">
        <v>1</v>
      </c>
      <c r="G2472" s="3">
        <f t="shared" ref="G2472:H2472" si="2436">(E2472/412)*100</f>
        <v>5.825242718446602</v>
      </c>
      <c r="H2472" s="3">
        <f t="shared" si="2436"/>
        <v>0.24271844660194172</v>
      </c>
    </row>
    <row r="2473" spans="1:8" ht="14.25" customHeight="1" x14ac:dyDescent="0.3">
      <c r="A2473" s="4" t="s">
        <v>190</v>
      </c>
      <c r="B2473" s="4" t="s">
        <v>191</v>
      </c>
      <c r="C2473" s="5">
        <v>120</v>
      </c>
      <c r="D2473" s="3" t="s">
        <v>12</v>
      </c>
      <c r="E2473" s="3">
        <v>17</v>
      </c>
      <c r="F2473" s="3">
        <v>1</v>
      </c>
      <c r="G2473" s="3">
        <f t="shared" ref="G2473:H2473" si="2437">(E2473/412)*100</f>
        <v>4.1262135922330101</v>
      </c>
      <c r="H2473" s="3">
        <f t="shared" si="2437"/>
        <v>0.24271844660194172</v>
      </c>
    </row>
    <row r="2474" spans="1:8" ht="14.25" customHeight="1" x14ac:dyDescent="0.3">
      <c r="A2474" s="4" t="s">
        <v>190</v>
      </c>
      <c r="B2474" s="4" t="s">
        <v>191</v>
      </c>
      <c r="C2474" s="5">
        <v>125</v>
      </c>
      <c r="D2474" s="3" t="s">
        <v>12</v>
      </c>
      <c r="E2474" s="3">
        <v>19</v>
      </c>
      <c r="F2474" s="3">
        <v>1</v>
      </c>
      <c r="G2474" s="3">
        <f t="shared" ref="G2474:H2474" si="2438">(E2474/412)*100</f>
        <v>4.6116504854368934</v>
      </c>
      <c r="H2474" s="3">
        <f t="shared" si="2438"/>
        <v>0.24271844660194172</v>
      </c>
    </row>
    <row r="2475" spans="1:8" ht="14.25" customHeight="1" x14ac:dyDescent="0.3">
      <c r="A2475" s="4" t="s">
        <v>190</v>
      </c>
      <c r="B2475" s="4" t="s">
        <v>191</v>
      </c>
      <c r="C2475" s="5">
        <v>130</v>
      </c>
      <c r="D2475" s="3" t="s">
        <v>12</v>
      </c>
      <c r="E2475" s="3">
        <v>15</v>
      </c>
      <c r="F2475" s="3">
        <v>0</v>
      </c>
      <c r="G2475" s="3">
        <f t="shared" ref="G2475:H2475" si="2439">(E2475/412)*100</f>
        <v>3.6407766990291259</v>
      </c>
      <c r="H2475" s="3">
        <f t="shared" si="2439"/>
        <v>0</v>
      </c>
    </row>
    <row r="2476" spans="1:8" ht="14.25" customHeight="1" x14ac:dyDescent="0.3">
      <c r="A2476" s="4" t="s">
        <v>190</v>
      </c>
      <c r="B2476" s="4" t="s">
        <v>191</v>
      </c>
      <c r="C2476" s="5">
        <v>135</v>
      </c>
      <c r="D2476" s="3" t="s">
        <v>12</v>
      </c>
      <c r="E2476" s="3">
        <v>10</v>
      </c>
      <c r="F2476" s="3">
        <v>0</v>
      </c>
      <c r="G2476" s="3">
        <f t="shared" ref="G2476:H2476" si="2440">(E2476/412)*100</f>
        <v>2.4271844660194173</v>
      </c>
      <c r="H2476" s="3">
        <f t="shared" si="2440"/>
        <v>0</v>
      </c>
    </row>
    <row r="2477" spans="1:8" ht="14.25" customHeight="1" x14ac:dyDescent="0.3">
      <c r="A2477" s="4" t="s">
        <v>190</v>
      </c>
      <c r="B2477" s="4" t="s">
        <v>191</v>
      </c>
      <c r="C2477" s="5">
        <v>140</v>
      </c>
      <c r="D2477" s="3" t="s">
        <v>12</v>
      </c>
      <c r="E2477" s="3">
        <v>6</v>
      </c>
      <c r="F2477" s="3">
        <v>0</v>
      </c>
      <c r="G2477" s="3">
        <f t="shared" ref="G2477:H2477" si="2441">(E2477/412)*100</f>
        <v>1.4563106796116505</v>
      </c>
      <c r="H2477" s="3">
        <f t="shared" si="2441"/>
        <v>0</v>
      </c>
    </row>
    <row r="2478" spans="1:8" ht="14.25" customHeight="1" x14ac:dyDescent="0.3">
      <c r="A2478" s="4" t="s">
        <v>190</v>
      </c>
      <c r="B2478" s="4" t="s">
        <v>191</v>
      </c>
      <c r="C2478" s="5">
        <v>145</v>
      </c>
      <c r="D2478" s="3" t="s">
        <v>12</v>
      </c>
      <c r="E2478" s="3">
        <v>0</v>
      </c>
      <c r="F2478" s="3">
        <v>1</v>
      </c>
      <c r="G2478" s="3">
        <f t="shared" ref="G2478:H2478" si="2442">(E2478/412)*100</f>
        <v>0</v>
      </c>
      <c r="H2478" s="3">
        <f t="shared" si="2442"/>
        <v>0.24271844660194172</v>
      </c>
    </row>
    <row r="2479" spans="1:8" ht="14.25" customHeight="1" x14ac:dyDescent="0.3">
      <c r="A2479" s="4" t="s">
        <v>190</v>
      </c>
      <c r="B2479" s="4" t="s">
        <v>191</v>
      </c>
      <c r="C2479" s="5">
        <v>150</v>
      </c>
      <c r="D2479" s="3" t="s">
        <v>12</v>
      </c>
      <c r="E2479" s="3">
        <v>0</v>
      </c>
      <c r="F2479" s="3">
        <v>0</v>
      </c>
      <c r="G2479" s="3">
        <f t="shared" ref="G2479:H2479" si="2443">(E2479/412)*100</f>
        <v>0</v>
      </c>
      <c r="H2479" s="3">
        <f t="shared" si="2443"/>
        <v>0</v>
      </c>
    </row>
    <row r="2480" spans="1:8" ht="14.25" customHeight="1" x14ac:dyDescent="0.3">
      <c r="A2480" s="4" t="s">
        <v>190</v>
      </c>
      <c r="B2480" s="4" t="s">
        <v>191</v>
      </c>
      <c r="C2480" s="5">
        <v>155</v>
      </c>
      <c r="D2480" s="3" t="s">
        <v>12</v>
      </c>
      <c r="E2480" s="3">
        <v>0</v>
      </c>
      <c r="F2480" s="3">
        <v>1</v>
      </c>
      <c r="G2480" s="3">
        <f t="shared" ref="G2480:H2480" si="2444">(E2480/412)*100</f>
        <v>0</v>
      </c>
      <c r="H2480" s="3">
        <f t="shared" si="2444"/>
        <v>0.24271844660194172</v>
      </c>
    </row>
    <row r="2481" spans="1:8" ht="14.25" customHeight="1" x14ac:dyDescent="0.3">
      <c r="A2481" s="4" t="s">
        <v>190</v>
      </c>
      <c r="B2481" s="4" t="s">
        <v>191</v>
      </c>
      <c r="C2481" s="5">
        <v>160</v>
      </c>
      <c r="D2481" s="3" t="s">
        <v>12</v>
      </c>
      <c r="E2481" s="3">
        <v>0</v>
      </c>
      <c r="F2481" s="3">
        <v>0</v>
      </c>
      <c r="G2481" s="3">
        <f t="shared" ref="G2481:H2481" si="2445">(E2481/412)*100</f>
        <v>0</v>
      </c>
      <c r="H2481" s="3">
        <f t="shared" si="2445"/>
        <v>0</v>
      </c>
    </row>
    <row r="2482" spans="1:8" ht="14.25" customHeight="1" x14ac:dyDescent="0.3">
      <c r="A2482" s="4" t="s">
        <v>190</v>
      </c>
      <c r="B2482" s="4" t="s">
        <v>191</v>
      </c>
      <c r="C2482" s="5">
        <v>165</v>
      </c>
      <c r="D2482" s="3" t="s">
        <v>12</v>
      </c>
      <c r="E2482" s="3">
        <v>0</v>
      </c>
      <c r="F2482" s="3">
        <v>0</v>
      </c>
      <c r="G2482" s="3">
        <f t="shared" ref="G2482:H2482" si="2446">(E2482/412)*100</f>
        <v>0</v>
      </c>
      <c r="H2482" s="3">
        <f t="shared" si="2446"/>
        <v>0</v>
      </c>
    </row>
    <row r="2483" spans="1:8" ht="14.25" customHeight="1" x14ac:dyDescent="0.3">
      <c r="A2483" s="4" t="s">
        <v>190</v>
      </c>
      <c r="B2483" s="4" t="s">
        <v>191</v>
      </c>
      <c r="C2483" s="5">
        <v>170</v>
      </c>
      <c r="D2483" s="3" t="s">
        <v>12</v>
      </c>
      <c r="E2483" s="3">
        <v>0</v>
      </c>
      <c r="F2483" s="3">
        <v>0</v>
      </c>
      <c r="G2483" s="3">
        <f t="shared" ref="G2483:H2483" si="2447">(E2483/412)*100</f>
        <v>0</v>
      </c>
      <c r="H2483" s="3">
        <f t="shared" si="2447"/>
        <v>0</v>
      </c>
    </row>
    <row r="2484" spans="1:8" ht="14.25" customHeight="1" x14ac:dyDescent="0.3">
      <c r="A2484" s="4" t="s">
        <v>190</v>
      </c>
      <c r="B2484" s="4" t="s">
        <v>191</v>
      </c>
      <c r="C2484" s="5">
        <v>175</v>
      </c>
      <c r="D2484" s="3" t="s">
        <v>12</v>
      </c>
      <c r="E2484" s="3">
        <v>0</v>
      </c>
      <c r="F2484" s="3">
        <v>0</v>
      </c>
      <c r="G2484" s="3">
        <f t="shared" ref="G2484:H2484" si="2448">(E2484/412)*100</f>
        <v>0</v>
      </c>
      <c r="H2484" s="3">
        <f t="shared" si="2448"/>
        <v>0</v>
      </c>
    </row>
    <row r="2485" spans="1:8" ht="14.25" customHeight="1" x14ac:dyDescent="0.3">
      <c r="A2485" s="4" t="s">
        <v>190</v>
      </c>
      <c r="B2485" s="4" t="s">
        <v>191</v>
      </c>
      <c r="C2485" s="5" t="s">
        <v>14</v>
      </c>
      <c r="D2485" s="3" t="s">
        <v>12</v>
      </c>
      <c r="E2485" s="3">
        <v>0</v>
      </c>
      <c r="F2485" s="3">
        <v>0</v>
      </c>
      <c r="G2485" s="3">
        <f t="shared" ref="G2485:H2485" si="2449">(E2485/412)*100</f>
        <v>0</v>
      </c>
      <c r="H2485" s="3">
        <f t="shared" si="2449"/>
        <v>0</v>
      </c>
    </row>
  </sheetData>
  <pageMargins left="0.7" right="0.7" top="0.75" bottom="0.75" header="0" footer="0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6B9BE1F16F404982E2AB8F4F374A16" ma:contentTypeVersion="4" ma:contentTypeDescription="Create a new document." ma:contentTypeScope="" ma:versionID="a0555998cd64224be3d9f3a3cae8131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2DA688E-BF94-4FC7-A6BD-CBF53663172F}"/>
</file>

<file path=customXml/itemProps2.xml><?xml version="1.0" encoding="utf-8"?>
<ds:datastoreItem xmlns:ds="http://schemas.openxmlformats.org/officeDocument/2006/customXml" ds:itemID="{41F3A1B6-BA23-4238-900A-03AA909D916A}"/>
</file>

<file path=customXml/itemProps3.xml><?xml version="1.0" encoding="utf-8"?>
<ds:datastoreItem xmlns:ds="http://schemas.openxmlformats.org/officeDocument/2006/customXml" ds:itemID="{EBC1BF25-0857-4ACD-883A-FB86751CA2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B1 diver monitored reefs</vt:lpstr>
      <vt:lpstr>B2 patent tong monitored reefs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Sara Coleman</dc:creator>
  <cp:lastModifiedBy>Serafin, Laurinda</cp:lastModifiedBy>
  <dcterms:created xsi:type="dcterms:W3CDTF">2020-11-06T14:23:55Z</dcterms:created>
  <dcterms:modified xsi:type="dcterms:W3CDTF">2021-10-25T11:26:11Z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0x0101007A6B9BE1F16F404982E2AB8F4F374A16</vt:lpwstr>
  </property>
</Properties>
</file>